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0490" windowHeight="7245" tabRatio="865"/>
  </bookViews>
  <sheets>
    <sheet name="ПЛАН ПК 2026" sheetId="218" r:id="rId1"/>
    <sheet name="ПиПМ_цифры" sheetId="217" state="hidden" r:id="rId2"/>
    <sheet name="ППСиУ_2026" sheetId="215" state="hidden" r:id="rId3"/>
    <sheet name="ПиПМ_2026" sheetId="214" state="hidden" r:id="rId4"/>
    <sheet name="ПиПД_2026" sheetId="213" state="hidden" r:id="rId5"/>
  </sheets>
  <externalReferences>
    <externalReference r:id="rId6"/>
  </externalReferences>
  <definedNames>
    <definedName name="_xlnm._FilterDatabase" localSheetId="4" hidden="1">ПиПД_2026!$A$1:$HD$75</definedName>
    <definedName name="_xlnm._FilterDatabase" localSheetId="3" hidden="1">ПиПМ_2026!$A$1:$HD$98</definedName>
    <definedName name="_xlnm._FilterDatabase" localSheetId="1" hidden="1">ПиПМ_цифры!$A$3:$J$30</definedName>
    <definedName name="_xlnm._FilterDatabase" localSheetId="0" hidden="1">'ПЛАН ПК 2026'!$A$1:$GF$17</definedName>
    <definedName name="_xlnm._FilterDatabase" localSheetId="2" hidden="1">ППСиУ_2026!$A$1:$HD$64</definedName>
    <definedName name="A1\" localSheetId="4">#REF!</definedName>
    <definedName name="A1\" localSheetId="3">#REF!</definedName>
    <definedName name="A1\" localSheetId="0">#REF!</definedName>
    <definedName name="A1\" localSheetId="2">#REF!</definedName>
    <definedName name="A1\">#REF!</definedName>
    <definedName name="№_группы" localSheetId="4">#REF!</definedName>
    <definedName name="№_группы" localSheetId="3">#REF!</definedName>
    <definedName name="№_группы" localSheetId="0">#REF!</definedName>
    <definedName name="№_группы" localSheetId="2">#REF!</definedName>
    <definedName name="№_группы">#REF!</definedName>
    <definedName name="№_п_п" localSheetId="4">#REF!</definedName>
    <definedName name="№_п_п" localSheetId="3">#REF!</definedName>
    <definedName name="№_п_п" localSheetId="0">#REF!</definedName>
    <definedName name="№_п_п" localSheetId="2">#REF!</definedName>
    <definedName name="№_п_п">#REF!</definedName>
    <definedName name="База_проведения" localSheetId="4">#REF!</definedName>
    <definedName name="База_проведения" localSheetId="3">#REF!</definedName>
    <definedName name="База_проведения" localSheetId="0">#REF!</definedName>
    <definedName name="База_проведения" localSheetId="2">#REF!</definedName>
    <definedName name="База_проведения">#REF!</definedName>
    <definedName name="группы" localSheetId="4">#REF!</definedName>
    <definedName name="группы" localSheetId="3">#REF!</definedName>
    <definedName name="группы" localSheetId="0">#REF!</definedName>
    <definedName name="группы" localSheetId="2">#REF!</definedName>
    <definedName name="группы">#REF!</definedName>
    <definedName name="заезды" localSheetId="4">#REF!</definedName>
    <definedName name="заезды" localSheetId="3">#REF!</definedName>
    <definedName name="заезды" localSheetId="0">#REF!</definedName>
    <definedName name="заезды" localSheetId="2">#REF!</definedName>
    <definedName name="заезды">#REF!</definedName>
    <definedName name="Категория__квалификационная_характеристика_руководящих_работников_и_специалистов__образования" localSheetId="4">#REF!</definedName>
    <definedName name="Категория__квалификационная_характеристика_руководящих_работников_и_специалистов__образования" localSheetId="3">#REF!</definedName>
    <definedName name="Категория__квалификационная_характеристика_руководящих_работников_и_специалистов__образования" localSheetId="0">#REF!</definedName>
    <definedName name="Категория__квалификационная_характеристика_руководящих_работников_и_специалистов__образования" localSheetId="2">#REF!</definedName>
    <definedName name="Категория__квалификационная_характеристика_руководящих_работников_и_специалистов__образования">#REF!</definedName>
    <definedName name="Кафедра" localSheetId="4">#REF!</definedName>
    <definedName name="Кафедра" localSheetId="3">#REF!</definedName>
    <definedName name="Кафедра" localSheetId="0">#REF!</definedName>
    <definedName name="Кафедра" localSheetId="2">#REF!</definedName>
    <definedName name="Кафедра">#REF!</definedName>
    <definedName name="Кафедра_психологии" localSheetId="4">#REF!</definedName>
    <definedName name="Кафедра_психологии" localSheetId="3">#REF!</definedName>
    <definedName name="Кафедра_психологии" localSheetId="0">#REF!</definedName>
    <definedName name="Кафедра_психологии" localSheetId="2">#REF!</definedName>
    <definedName name="Кафедра_психологии">#REF!</definedName>
    <definedName name="Количество_слушателей_по_плану" localSheetId="4">#REF!</definedName>
    <definedName name="Количество_слушателей_по_плану" localSheetId="3">#REF!</definedName>
    <definedName name="Количество_слушателей_по_плану" localSheetId="0">#REF!</definedName>
    <definedName name="Количество_слушателей_по_плану" localSheetId="2">#REF!</definedName>
    <definedName name="Количество_слушателей_по_плану">#REF!</definedName>
    <definedName name="Количество_слушателей_по_факту" localSheetId="4">#REF!</definedName>
    <definedName name="Количество_слушателей_по_факту" localSheetId="3">#REF!</definedName>
    <definedName name="Количество_слушателей_по_факту" localSheetId="0">#REF!</definedName>
    <definedName name="Количество_слушателей_по_факту" localSheetId="2">#REF!</definedName>
    <definedName name="Количество_слушателей_по_факту">#REF!</definedName>
    <definedName name="Количество_учебных_групп" localSheetId="4">#REF!</definedName>
    <definedName name="Количество_учебных_групп" localSheetId="3">#REF!</definedName>
    <definedName name="Количество_учебных_групп" localSheetId="0">#REF!</definedName>
    <definedName name="Количество_учебных_групп" localSheetId="2">#REF!</definedName>
    <definedName name="Количество_учебных_групп">#REF!</definedName>
    <definedName name="Количество_учебных_дней" localSheetId="4">#REF!</definedName>
    <definedName name="Количество_учебных_дней" localSheetId="3">#REF!</definedName>
    <definedName name="Количество_учебных_дней" localSheetId="0">#REF!</definedName>
    <definedName name="Количество_учебных_дней" localSheetId="2">#REF!</definedName>
    <definedName name="Количество_учебных_дней">#REF!</definedName>
    <definedName name="Месяц" localSheetId="4">#REF!</definedName>
    <definedName name="Месяц" localSheetId="3">#REF!</definedName>
    <definedName name="Месяц" localSheetId="0">#REF!</definedName>
    <definedName name="Месяц" localSheetId="2">#REF!</definedName>
    <definedName name="Месяц">#REF!</definedName>
    <definedName name="НАЛИЧИЕ_УТП" localSheetId="4">#REF!</definedName>
    <definedName name="НАЛИЧИЕ_УТП" localSheetId="3">#REF!</definedName>
    <definedName name="НАЛИЧИЕ_УТП" localSheetId="0">#REF!</definedName>
    <definedName name="НАЛИЧИЕ_УТП" localSheetId="2">#REF!</definedName>
    <definedName name="НАЛИЧИЕ_УТП">#REF!</definedName>
    <definedName name="_xlnm.Print_Area" localSheetId="4">ПиПД_2026!$A$1:$AG$81</definedName>
    <definedName name="_xlnm.Print_Area" localSheetId="3">ПиПМ_2026!$A$1:$AG$98</definedName>
    <definedName name="_xlnm.Print_Area" localSheetId="0">'ПЛАН ПК 2026'!$A$1:$J$17</definedName>
    <definedName name="_xlnm.Print_Area" localSheetId="2">ППСиУ_2026!$A$1:$AG$64</definedName>
    <definedName name="ОБРАБОТАНО_АНКЕТ" localSheetId="4">#REF!</definedName>
    <definedName name="ОБРАБОТАНО_АНКЕТ" localSheetId="3">#REF!</definedName>
    <definedName name="ОБРАБОТАНО_АНКЕТ" localSheetId="0">#REF!</definedName>
    <definedName name="ОБРАБОТАНО_АНКЕТ" localSheetId="2">#REF!</definedName>
    <definedName name="ОБРАБОТАНО_АНКЕТ">#REF!</definedName>
    <definedName name="ПЛАН_профилакторий" localSheetId="4">#REF!</definedName>
    <definedName name="ПЛАН_профилакторий" localSheetId="3">#REF!</definedName>
    <definedName name="ПЛАН_профилакторий" localSheetId="0">#REF!</definedName>
    <definedName name="ПЛАН_профилакторий" localSheetId="2">#REF!</definedName>
    <definedName name="ПЛАН_профилакторий">#REF!</definedName>
    <definedName name="ППСиУ" localSheetId="4">#REF!</definedName>
    <definedName name="ППСиУ" localSheetId="3">#REF!</definedName>
    <definedName name="ППСиУ" localSheetId="0">#REF!</definedName>
    <definedName name="ППСиУ" localSheetId="2">#REF!</definedName>
    <definedName name="ППСиУ">#REF!</definedName>
    <definedName name="Примечания" localSheetId="4">#REF!</definedName>
    <definedName name="Примечания" localSheetId="3">#REF!</definedName>
    <definedName name="Примечания" localSheetId="0">#REF!</definedName>
    <definedName name="Примечания" localSheetId="2">#REF!</definedName>
    <definedName name="Примечания">#REF!</definedName>
    <definedName name="Руководитель_специалист_госслужащий" localSheetId="4">#REF!</definedName>
    <definedName name="Руководитель_специалист_госслужащий" localSheetId="3">#REF!</definedName>
    <definedName name="Руководитель_специалист_госслужащий" localSheetId="0">#REF!</definedName>
    <definedName name="Руководитель_специалист_госслужащий" localSheetId="2">#REF!</definedName>
    <definedName name="Руководитель_специалист_госслужащий">#REF!</definedName>
    <definedName name="Сроки_проведения" localSheetId="4">#REF!</definedName>
    <definedName name="Сроки_проведения" localSheetId="3">#REF!</definedName>
    <definedName name="Сроки_проведения" localSheetId="0">#REF!</definedName>
    <definedName name="Сроки_проведения" localSheetId="2">#REF!</definedName>
    <definedName name="Сроки_проведения">#REF!</definedName>
    <definedName name="Тема" localSheetId="4">#REF!</definedName>
    <definedName name="Тема" localSheetId="3">#REF!</definedName>
    <definedName name="Тема" localSheetId="0">#REF!</definedName>
    <definedName name="Тема" localSheetId="2">#REF!</definedName>
    <definedName name="Тема">#REF!</definedName>
    <definedName name="Тематика" localSheetId="4">#REF!</definedName>
    <definedName name="Тематика" localSheetId="3">#REF!</definedName>
    <definedName name="Тематика" localSheetId="0">#REF!</definedName>
    <definedName name="Тематика" localSheetId="2">#REF!</definedName>
    <definedName name="Тематика">#REF!</definedName>
    <definedName name="Тематика_ППСиУ" localSheetId="4">#REF!</definedName>
    <definedName name="Тематика_ППСиУ" localSheetId="3">#REF!</definedName>
    <definedName name="Тематика_ППСиУ" localSheetId="0">#REF!</definedName>
    <definedName name="Тематика_ППСиУ" localSheetId="2">#REF!</definedName>
    <definedName name="Тематика_ППСиУ">#REF!</definedName>
    <definedName name="Тип" localSheetId="4">#REF!</definedName>
    <definedName name="Тип" localSheetId="3">#REF!</definedName>
    <definedName name="Тип" localSheetId="0">#REF!</definedName>
    <definedName name="Тип" localSheetId="2">#REF!</definedName>
    <definedName name="Тип">#REF!</definedName>
    <definedName name="ФАКТ_профилакторий" localSheetId="4">#REF!</definedName>
    <definedName name="ФАКТ_профилакторий" localSheetId="3">#REF!</definedName>
    <definedName name="ФАКТ_профилакторий" localSheetId="0">#REF!</definedName>
    <definedName name="ФАКТ_профилакторий" localSheetId="2">#REF!</definedName>
    <definedName name="ФАКТ_профилакторий">#REF!</definedName>
    <definedName name="ыы" localSheetId="4">#REF!</definedName>
    <definedName name="ыы" localSheetId="3">#REF!</definedName>
    <definedName name="ыы" localSheetId="0">#REF!</definedName>
    <definedName name="ыы" localSheetId="2">#REF!</definedName>
    <definedName name="ыы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5" i="213" l="1"/>
  <c r="AC75" i="213"/>
  <c r="AB75" i="213"/>
  <c r="X75" i="213"/>
  <c r="J75" i="213"/>
  <c r="F75" i="213"/>
  <c r="AE74" i="213"/>
  <c r="AC74" i="213"/>
  <c r="AB74" i="213"/>
  <c r="X74" i="213"/>
  <c r="J74" i="213"/>
  <c r="F74" i="213"/>
  <c r="AE73" i="213"/>
  <c r="AD73" i="213"/>
  <c r="AB73" i="213"/>
  <c r="X73" i="213"/>
  <c r="AE72" i="213"/>
  <c r="AC72" i="213"/>
  <c r="AB72" i="213"/>
  <c r="X72" i="213"/>
  <c r="J72" i="213"/>
  <c r="F72" i="213"/>
  <c r="AE71" i="213"/>
  <c r="AC71" i="213"/>
  <c r="AB71" i="213"/>
  <c r="X71" i="213"/>
  <c r="J71" i="213"/>
  <c r="F71" i="213"/>
  <c r="AE70" i="213"/>
  <c r="AC70" i="213"/>
  <c r="AB70" i="213"/>
  <c r="X70" i="213"/>
  <c r="J70" i="213"/>
  <c r="F70" i="213"/>
  <c r="AE69" i="213"/>
  <c r="AC69" i="213"/>
  <c r="AB69" i="213"/>
  <c r="X69" i="213"/>
  <c r="J69" i="213"/>
  <c r="F69" i="213"/>
  <c r="AE68" i="213"/>
  <c r="AC68" i="213"/>
  <c r="AB68" i="213"/>
  <c r="X68" i="213"/>
  <c r="J68" i="213"/>
  <c r="F68" i="213"/>
  <c r="AE67" i="213"/>
  <c r="AC67" i="213"/>
  <c r="AB67" i="213"/>
  <c r="X67" i="213"/>
  <c r="J67" i="213"/>
  <c r="F67" i="213"/>
  <c r="AE66" i="213"/>
  <c r="AC66" i="213"/>
  <c r="AB66" i="213"/>
  <c r="X66" i="213"/>
  <c r="J66" i="213"/>
  <c r="F66" i="213"/>
  <c r="AE65" i="213"/>
  <c r="AC65" i="213"/>
  <c r="AB65" i="213"/>
  <c r="X65" i="213"/>
  <c r="J65" i="213"/>
  <c r="F65" i="213"/>
  <c r="AE64" i="213"/>
  <c r="AC64" i="213"/>
  <c r="AB64" i="213"/>
  <c r="X64" i="213"/>
  <c r="J64" i="213"/>
  <c r="F64" i="213"/>
  <c r="AE63" i="213"/>
  <c r="AC63" i="213"/>
  <c r="AB63" i="213"/>
  <c r="X63" i="213"/>
  <c r="J63" i="213"/>
  <c r="F63" i="213"/>
  <c r="AE62" i="213"/>
  <c r="AC62" i="213"/>
  <c r="AB62" i="213"/>
  <c r="X62" i="213"/>
  <c r="J62" i="213"/>
  <c r="F62" i="213"/>
  <c r="AE61" i="213"/>
  <c r="AC61" i="213"/>
  <c r="AB61" i="213"/>
  <c r="X61" i="213"/>
  <c r="J61" i="213"/>
  <c r="F61" i="213"/>
  <c r="AE60" i="213"/>
  <c r="AC60" i="213"/>
  <c r="AB60" i="213"/>
  <c r="X60" i="213"/>
  <c r="J60" i="213"/>
  <c r="F60" i="213"/>
  <c r="AE59" i="213"/>
  <c r="AC59" i="213"/>
  <c r="AB59" i="213"/>
  <c r="X59" i="213"/>
  <c r="J59" i="213"/>
  <c r="F59" i="213"/>
  <c r="AE58" i="213"/>
  <c r="AC58" i="213"/>
  <c r="AB58" i="213"/>
  <c r="X58" i="213"/>
  <c r="J58" i="213"/>
  <c r="F58" i="213"/>
  <c r="AE57" i="213"/>
  <c r="AC57" i="213"/>
  <c r="AB57" i="213"/>
  <c r="X57" i="213"/>
  <c r="J57" i="213"/>
  <c r="F57" i="213"/>
  <c r="AE56" i="213"/>
  <c r="AC56" i="213"/>
  <c r="AB56" i="213"/>
  <c r="X56" i="213"/>
  <c r="J56" i="213"/>
  <c r="F56" i="213"/>
  <c r="AE55" i="213"/>
  <c r="AC55" i="213"/>
  <c r="AB55" i="213"/>
  <c r="X55" i="213"/>
  <c r="J55" i="213"/>
  <c r="F55" i="213"/>
  <c r="AE54" i="213"/>
  <c r="AC54" i="213"/>
  <c r="AB54" i="213"/>
  <c r="X54" i="213"/>
  <c r="J54" i="213"/>
  <c r="F54" i="213"/>
  <c r="AE53" i="213"/>
  <c r="AC53" i="213"/>
  <c r="AB53" i="213"/>
  <c r="X53" i="213"/>
  <c r="J53" i="213"/>
  <c r="F53" i="213"/>
  <c r="AE52" i="213"/>
  <c r="AC52" i="213"/>
  <c r="AB52" i="213"/>
  <c r="X52" i="213"/>
  <c r="J52" i="213"/>
  <c r="F52" i="213"/>
  <c r="AE51" i="213"/>
  <c r="AC51" i="213"/>
  <c r="AB51" i="213"/>
  <c r="X51" i="213"/>
  <c r="J51" i="213"/>
  <c r="F51" i="213"/>
  <c r="AE50" i="213"/>
  <c r="AC50" i="213"/>
  <c r="AB50" i="213"/>
  <c r="X50" i="213"/>
  <c r="J50" i="213"/>
  <c r="F50" i="213"/>
  <c r="AE49" i="213"/>
  <c r="AD49" i="213"/>
  <c r="AB49" i="213"/>
  <c r="X49" i="213"/>
  <c r="AE48" i="213"/>
  <c r="AC48" i="213"/>
  <c r="AB48" i="213"/>
  <c r="X48" i="213"/>
  <c r="J48" i="213"/>
  <c r="F48" i="213"/>
  <c r="AE47" i="213"/>
  <c r="AD47" i="213"/>
  <c r="AB47" i="213"/>
  <c r="X47" i="213"/>
  <c r="AE46" i="213"/>
  <c r="AC46" i="213"/>
  <c r="AB46" i="213"/>
  <c r="X46" i="213"/>
  <c r="J46" i="213"/>
  <c r="F46" i="213"/>
  <c r="AE45" i="213"/>
  <c r="AC45" i="213"/>
  <c r="AB45" i="213"/>
  <c r="X45" i="213"/>
  <c r="J45" i="213"/>
  <c r="F45" i="213"/>
  <c r="AE44" i="213"/>
  <c r="AC44" i="213"/>
  <c r="AB44" i="213"/>
  <c r="X44" i="213"/>
  <c r="J44" i="213"/>
  <c r="F44" i="213"/>
  <c r="AE43" i="213"/>
  <c r="AC43" i="213"/>
  <c r="AB43" i="213"/>
  <c r="X43" i="213"/>
  <c r="J43" i="213"/>
  <c r="F43" i="213"/>
  <c r="AE42" i="213"/>
  <c r="AC42" i="213"/>
  <c r="AB42" i="213"/>
  <c r="X42" i="213"/>
  <c r="J42" i="213"/>
  <c r="F42" i="213"/>
  <c r="AE41" i="213"/>
  <c r="AC41" i="213"/>
  <c r="AB41" i="213"/>
  <c r="X41" i="213"/>
  <c r="J41" i="213"/>
  <c r="F41" i="213"/>
  <c r="AE40" i="213"/>
  <c r="AC40" i="213"/>
  <c r="AB40" i="213"/>
  <c r="X40" i="213"/>
  <c r="J40" i="213"/>
  <c r="F40" i="213"/>
  <c r="AE39" i="213"/>
  <c r="AC39" i="213"/>
  <c r="AB39" i="213"/>
  <c r="X39" i="213"/>
  <c r="J39" i="213"/>
  <c r="F39" i="213"/>
  <c r="AE38" i="213"/>
  <c r="AC38" i="213"/>
  <c r="AB38" i="213"/>
  <c r="X38" i="213"/>
  <c r="J38" i="213"/>
  <c r="F38" i="213"/>
  <c r="AE37" i="213"/>
  <c r="AC37" i="213"/>
  <c r="AB37" i="213"/>
  <c r="X37" i="213"/>
  <c r="J37" i="213"/>
  <c r="F37" i="213"/>
  <c r="AE36" i="213"/>
  <c r="AC36" i="213"/>
  <c r="AB36" i="213"/>
  <c r="X36" i="213"/>
  <c r="J36" i="213"/>
  <c r="F36" i="213"/>
  <c r="AE35" i="213"/>
  <c r="AC35" i="213"/>
  <c r="AB35" i="213"/>
  <c r="X35" i="213"/>
  <c r="J35" i="213"/>
  <c r="F35" i="213"/>
  <c r="AE34" i="213"/>
  <c r="AC34" i="213"/>
  <c r="AB34" i="213"/>
  <c r="X34" i="213"/>
  <c r="J34" i="213"/>
  <c r="F34" i="213"/>
  <c r="AE33" i="213"/>
  <c r="AC33" i="213"/>
  <c r="AB33" i="213"/>
  <c r="X33" i="213"/>
  <c r="J33" i="213"/>
  <c r="F33" i="213"/>
  <c r="AE32" i="213"/>
  <c r="AC32" i="213"/>
  <c r="AB32" i="213"/>
  <c r="X32" i="213"/>
  <c r="J32" i="213"/>
  <c r="F32" i="213"/>
  <c r="AE31" i="213"/>
  <c r="AC31" i="213"/>
  <c r="AB31" i="213"/>
  <c r="X31" i="213"/>
  <c r="J31" i="213"/>
  <c r="F31" i="213"/>
  <c r="AE30" i="213"/>
  <c r="AC30" i="213"/>
  <c r="AB30" i="213"/>
  <c r="X30" i="213"/>
  <c r="J30" i="213"/>
  <c r="F30" i="213"/>
  <c r="AE29" i="213"/>
  <c r="AC29" i="213"/>
  <c r="AB29" i="213"/>
  <c r="X29" i="213"/>
  <c r="J29" i="213"/>
  <c r="F29" i="213"/>
  <c r="AE28" i="213"/>
  <c r="AC28" i="213"/>
  <c r="AB28" i="213"/>
  <c r="X28" i="213"/>
  <c r="J28" i="213"/>
  <c r="F28" i="213"/>
  <c r="AE27" i="213"/>
  <c r="AC27" i="213"/>
  <c r="AB27" i="213"/>
  <c r="X27" i="213"/>
  <c r="J27" i="213"/>
  <c r="F27" i="213"/>
  <c r="AE26" i="213"/>
  <c r="AC26" i="213"/>
  <c r="AB26" i="213"/>
  <c r="X26" i="213"/>
  <c r="J26" i="213"/>
  <c r="F26" i="213"/>
  <c r="AE25" i="213"/>
  <c r="AC25" i="213"/>
  <c r="AB25" i="213"/>
  <c r="X25" i="213"/>
  <c r="J25" i="213"/>
  <c r="F25" i="213"/>
  <c r="AE24" i="213"/>
  <c r="AD24" i="213"/>
  <c r="AB24" i="213"/>
  <c r="X24" i="213"/>
  <c r="AE23" i="213"/>
  <c r="AC23" i="213"/>
  <c r="AB23" i="213"/>
  <c r="X23" i="213"/>
  <c r="J23" i="213"/>
  <c r="F23" i="213"/>
  <c r="AE22" i="213"/>
  <c r="AC22" i="213"/>
  <c r="AB22" i="213"/>
  <c r="X22" i="213"/>
  <c r="J22" i="213"/>
  <c r="F22" i="213"/>
  <c r="AE21" i="213"/>
  <c r="AD21" i="213"/>
  <c r="AB21" i="213"/>
  <c r="X21" i="213"/>
  <c r="AE20" i="213"/>
  <c r="AC20" i="213"/>
  <c r="AB20" i="213"/>
  <c r="X20" i="213"/>
  <c r="J20" i="213"/>
  <c r="F20" i="213"/>
  <c r="AE19" i="213"/>
  <c r="AC19" i="213"/>
  <c r="AB19" i="213"/>
  <c r="X19" i="213"/>
  <c r="J19" i="213"/>
  <c r="F19" i="213"/>
  <c r="AE18" i="213"/>
  <c r="AC18" i="213"/>
  <c r="AB18" i="213"/>
  <c r="X18" i="213"/>
  <c r="J18" i="213"/>
  <c r="F18" i="213"/>
  <c r="AE17" i="213"/>
  <c r="AC17" i="213"/>
  <c r="AB17" i="213"/>
  <c r="X17" i="213"/>
  <c r="J17" i="213"/>
  <c r="F17" i="213"/>
  <c r="AE16" i="213"/>
  <c r="AC16" i="213"/>
  <c r="AB16" i="213"/>
  <c r="X16" i="213"/>
  <c r="J16" i="213"/>
  <c r="F16" i="213"/>
  <c r="AE15" i="213"/>
  <c r="AC15" i="213"/>
  <c r="AB15" i="213"/>
  <c r="X15" i="213"/>
  <c r="J15" i="213"/>
  <c r="F15" i="213"/>
  <c r="AE14" i="213"/>
  <c r="AD14" i="213"/>
  <c r="AB14" i="213"/>
  <c r="X14" i="213"/>
  <c r="AE13" i="213"/>
  <c r="AC13" i="213"/>
  <c r="AB13" i="213"/>
  <c r="X13" i="213"/>
  <c r="J13" i="213"/>
  <c r="F13" i="213"/>
  <c r="AE12" i="213"/>
  <c r="AC12" i="213"/>
  <c r="AB12" i="213"/>
  <c r="X12" i="213"/>
  <c r="J12" i="213"/>
  <c r="F12" i="213"/>
  <c r="AE11" i="213"/>
  <c r="AC11" i="213"/>
  <c r="AB11" i="213"/>
  <c r="X11" i="213"/>
  <c r="J11" i="213"/>
  <c r="F11" i="213"/>
  <c r="AE10" i="213"/>
  <c r="AC10" i="213"/>
  <c r="AB10" i="213"/>
  <c r="X10" i="213"/>
  <c r="J10" i="213"/>
  <c r="F10" i="213"/>
  <c r="AE9" i="213"/>
  <c r="AD9" i="213"/>
  <c r="AB9" i="213"/>
  <c r="X9" i="213"/>
  <c r="AE8" i="213"/>
  <c r="AC8" i="213"/>
  <c r="AB8" i="213"/>
  <c r="X8" i="213"/>
  <c r="J8" i="213"/>
  <c r="F8" i="213"/>
  <c r="AE7" i="213"/>
  <c r="AC7" i="213"/>
  <c r="AB7" i="213"/>
  <c r="X7" i="213"/>
  <c r="J7" i="213"/>
  <c r="F7" i="213"/>
  <c r="AE6" i="213"/>
  <c r="AC6" i="213"/>
  <c r="AB6" i="213"/>
  <c r="X6" i="213"/>
  <c r="J6" i="213"/>
  <c r="F6" i="213"/>
  <c r="AE5" i="213"/>
  <c r="AC5" i="213"/>
  <c r="AB5" i="213"/>
  <c r="X5" i="213"/>
  <c r="J5" i="213"/>
  <c r="F5" i="213"/>
  <c r="AE4" i="213"/>
  <c r="AD4" i="213"/>
  <c r="AB4" i="213"/>
  <c r="X4" i="213"/>
  <c r="AE3" i="213"/>
  <c r="AC3" i="213"/>
  <c r="AB3" i="213"/>
  <c r="X3" i="213"/>
  <c r="J3" i="213"/>
  <c r="F3" i="213"/>
  <c r="AE2" i="213"/>
  <c r="AC2" i="213"/>
  <c r="AB2" i="213"/>
  <c r="X2" i="213"/>
  <c r="J2" i="213"/>
  <c r="F2" i="213"/>
  <c r="AE98" i="214"/>
  <c r="AC98" i="214"/>
  <c r="AB98" i="214"/>
  <c r="X98" i="214"/>
  <c r="S98" i="214"/>
  <c r="J98" i="214"/>
  <c r="F98" i="214"/>
  <c r="AE97" i="214"/>
  <c r="AC97" i="214"/>
  <c r="AB97" i="214"/>
  <c r="X97" i="214"/>
  <c r="S97" i="214"/>
  <c r="J97" i="214"/>
  <c r="F97" i="214"/>
  <c r="AE96" i="214"/>
  <c r="AC96" i="214"/>
  <c r="AB96" i="214"/>
  <c r="X96" i="214"/>
  <c r="S96" i="214"/>
  <c r="J96" i="214"/>
  <c r="F96" i="214"/>
  <c r="AE95" i="214"/>
  <c r="AC95" i="214"/>
  <c r="AB95" i="214"/>
  <c r="X95" i="214"/>
  <c r="S95" i="214"/>
  <c r="J95" i="214"/>
  <c r="F95" i="214"/>
  <c r="AE94" i="214"/>
  <c r="AC94" i="214"/>
  <c r="AB94" i="214"/>
  <c r="X94" i="214"/>
  <c r="S94" i="214"/>
  <c r="J94" i="214"/>
  <c r="F94" i="214"/>
  <c r="AE93" i="214"/>
  <c r="AC93" i="214"/>
  <c r="AB93" i="214"/>
  <c r="X93" i="214"/>
  <c r="S93" i="214"/>
  <c r="J93" i="214"/>
  <c r="F93" i="214"/>
  <c r="AE92" i="214"/>
  <c r="AC92" i="214"/>
  <c r="AB92" i="214"/>
  <c r="X92" i="214"/>
  <c r="S92" i="214"/>
  <c r="J92" i="214"/>
  <c r="F92" i="214"/>
  <c r="AE91" i="214"/>
  <c r="AC91" i="214"/>
  <c r="AB91" i="214"/>
  <c r="X91" i="214"/>
  <c r="S91" i="214"/>
  <c r="J91" i="214"/>
  <c r="F91" i="214"/>
  <c r="AE90" i="214"/>
  <c r="AC90" i="214"/>
  <c r="AB90" i="214"/>
  <c r="X90" i="214"/>
  <c r="S90" i="214"/>
  <c r="J90" i="214"/>
  <c r="F90" i="214"/>
  <c r="AE89" i="214"/>
  <c r="AC89" i="214"/>
  <c r="AB89" i="214"/>
  <c r="X89" i="214"/>
  <c r="S89" i="214"/>
  <c r="J89" i="214"/>
  <c r="F89" i="214"/>
  <c r="AE88" i="214"/>
  <c r="AC88" i="214"/>
  <c r="AB88" i="214"/>
  <c r="X88" i="214"/>
  <c r="S88" i="214"/>
  <c r="J88" i="214"/>
  <c r="F88" i="214"/>
  <c r="AE87" i="214"/>
  <c r="AC87" i="214"/>
  <c r="AB87" i="214"/>
  <c r="X87" i="214"/>
  <c r="S87" i="214"/>
  <c r="J87" i="214"/>
  <c r="F87" i="214"/>
  <c r="AE86" i="214"/>
  <c r="AC86" i="214"/>
  <c r="AB86" i="214"/>
  <c r="X86" i="214"/>
  <c r="S86" i="214"/>
  <c r="J86" i="214"/>
  <c r="F86" i="214"/>
  <c r="AE85" i="214"/>
  <c r="AC85" i="214"/>
  <c r="AB85" i="214"/>
  <c r="X85" i="214"/>
  <c r="S85" i="214"/>
  <c r="J85" i="214"/>
  <c r="F85" i="214"/>
  <c r="AE84" i="214"/>
  <c r="AC84" i="214"/>
  <c r="AB84" i="214"/>
  <c r="X84" i="214"/>
  <c r="S84" i="214"/>
  <c r="J84" i="214"/>
  <c r="F84" i="214"/>
  <c r="AE83" i="214"/>
  <c r="AC83" i="214"/>
  <c r="AB83" i="214"/>
  <c r="X83" i="214"/>
  <c r="S83" i="214"/>
  <c r="J83" i="214"/>
  <c r="F83" i="214"/>
  <c r="AE82" i="214"/>
  <c r="AC82" i="214"/>
  <c r="AB82" i="214"/>
  <c r="X82" i="214"/>
  <c r="S82" i="214"/>
  <c r="J82" i="214"/>
  <c r="F82" i="214"/>
  <c r="AE81" i="214"/>
  <c r="AC81" i="214"/>
  <c r="AB81" i="214"/>
  <c r="X81" i="214"/>
  <c r="S81" i="214"/>
  <c r="J81" i="214"/>
  <c r="F81" i="214"/>
  <c r="AE80" i="214"/>
  <c r="AC80" i="214"/>
  <c r="AB80" i="214"/>
  <c r="X80" i="214"/>
  <c r="S80" i="214"/>
  <c r="J80" i="214"/>
  <c r="F80" i="214"/>
  <c r="AE79" i="214"/>
  <c r="AC79" i="214"/>
  <c r="AB79" i="214"/>
  <c r="X79" i="214"/>
  <c r="S79" i="214"/>
  <c r="J79" i="214"/>
  <c r="F79" i="214"/>
  <c r="AE78" i="214"/>
  <c r="AC78" i="214"/>
  <c r="AB78" i="214"/>
  <c r="X78" i="214"/>
  <c r="S78" i="214"/>
  <c r="J78" i="214"/>
  <c r="F78" i="214"/>
  <c r="AE77" i="214"/>
  <c r="AC77" i="214"/>
  <c r="AB77" i="214"/>
  <c r="X77" i="214"/>
  <c r="S77" i="214"/>
  <c r="J77" i="214"/>
  <c r="F77" i="214"/>
  <c r="AE76" i="214"/>
  <c r="AC76" i="214"/>
  <c r="AB76" i="214"/>
  <c r="X76" i="214"/>
  <c r="S76" i="214"/>
  <c r="J76" i="214"/>
  <c r="F76" i="214"/>
  <c r="AE75" i="214"/>
  <c r="AC75" i="214"/>
  <c r="AB75" i="214"/>
  <c r="X75" i="214"/>
  <c r="S75" i="214"/>
  <c r="J75" i="214"/>
  <c r="F75" i="214"/>
  <c r="AE74" i="214"/>
  <c r="AC74" i="214"/>
  <c r="AB74" i="214"/>
  <c r="X74" i="214"/>
  <c r="S74" i="214"/>
  <c r="J74" i="214"/>
  <c r="F74" i="214"/>
  <c r="AE73" i="214"/>
  <c r="AC73" i="214"/>
  <c r="AB73" i="214"/>
  <c r="X73" i="214"/>
  <c r="S73" i="214"/>
  <c r="J73" i="214"/>
  <c r="F73" i="214"/>
  <c r="AE72" i="214"/>
  <c r="AD72" i="214"/>
  <c r="AB72" i="214"/>
  <c r="X72" i="214"/>
  <c r="S72" i="214"/>
  <c r="J72" i="214"/>
  <c r="AE71" i="214"/>
  <c r="AC71" i="214"/>
  <c r="AB71" i="214"/>
  <c r="X71" i="214"/>
  <c r="S71" i="214"/>
  <c r="J71" i="214"/>
  <c r="F71" i="214"/>
  <c r="AE70" i="214"/>
  <c r="AD70" i="214"/>
  <c r="AB70" i="214"/>
  <c r="X70" i="214"/>
  <c r="S70" i="214"/>
  <c r="J70" i="214"/>
  <c r="AE69" i="214"/>
  <c r="AC69" i="214"/>
  <c r="AB69" i="214"/>
  <c r="X69" i="214"/>
  <c r="S69" i="214"/>
  <c r="J69" i="214"/>
  <c r="F69" i="214"/>
  <c r="AE68" i="214"/>
  <c r="AC68" i="214"/>
  <c r="AB68" i="214"/>
  <c r="X68" i="214"/>
  <c r="S68" i="214"/>
  <c r="J68" i="214"/>
  <c r="F68" i="214"/>
  <c r="AE67" i="214"/>
  <c r="AC67" i="214"/>
  <c r="AB67" i="214"/>
  <c r="X67" i="214"/>
  <c r="S67" i="214"/>
  <c r="J67" i="214"/>
  <c r="F67" i="214"/>
  <c r="AE66" i="214"/>
  <c r="AD66" i="214"/>
  <c r="AB66" i="214"/>
  <c r="X66" i="214"/>
  <c r="S66" i="214"/>
  <c r="J66" i="214"/>
  <c r="AE65" i="214"/>
  <c r="AC65" i="214"/>
  <c r="AB65" i="214"/>
  <c r="X65" i="214"/>
  <c r="S65" i="214"/>
  <c r="J65" i="214"/>
  <c r="F65" i="214"/>
  <c r="AE64" i="214"/>
  <c r="AC64" i="214"/>
  <c r="AB64" i="214"/>
  <c r="X64" i="214"/>
  <c r="S64" i="214"/>
  <c r="J64" i="214"/>
  <c r="F64" i="214"/>
  <c r="AE63" i="214"/>
  <c r="AD63" i="214"/>
  <c r="AB63" i="214"/>
  <c r="X63" i="214"/>
  <c r="S63" i="214"/>
  <c r="J63" i="214"/>
  <c r="AE62" i="214"/>
  <c r="AC62" i="214"/>
  <c r="AB62" i="214"/>
  <c r="X62" i="214"/>
  <c r="S62" i="214"/>
  <c r="J62" i="214"/>
  <c r="F62" i="214"/>
  <c r="AE61" i="214"/>
  <c r="AC61" i="214"/>
  <c r="AB61" i="214"/>
  <c r="X61" i="214"/>
  <c r="S61" i="214"/>
  <c r="J61" i="214"/>
  <c r="F61" i="214"/>
  <c r="AE60" i="214"/>
  <c r="AC60" i="214"/>
  <c r="AB60" i="214"/>
  <c r="X60" i="214"/>
  <c r="S60" i="214"/>
  <c r="J60" i="214"/>
  <c r="F60" i="214"/>
  <c r="AE59" i="214"/>
  <c r="AD59" i="214"/>
  <c r="AB59" i="214"/>
  <c r="X59" i="214"/>
  <c r="S59" i="214"/>
  <c r="J59" i="214"/>
  <c r="AE58" i="214"/>
  <c r="AC58" i="214"/>
  <c r="AB58" i="214"/>
  <c r="X58" i="214"/>
  <c r="S58" i="214"/>
  <c r="J58" i="214"/>
  <c r="F58" i="214"/>
  <c r="AE57" i="214"/>
  <c r="AC57" i="214"/>
  <c r="AB57" i="214"/>
  <c r="X57" i="214"/>
  <c r="S57" i="214"/>
  <c r="J57" i="214"/>
  <c r="AE56" i="214"/>
  <c r="AC56" i="214"/>
  <c r="AB56" i="214"/>
  <c r="X56" i="214"/>
  <c r="J56" i="214"/>
  <c r="F56" i="214"/>
  <c r="AE55" i="214"/>
  <c r="AC55" i="214"/>
  <c r="AB55" i="214"/>
  <c r="X55" i="214"/>
  <c r="S55" i="214"/>
  <c r="J55" i="214"/>
  <c r="F55" i="214"/>
  <c r="AE54" i="214"/>
  <c r="AC54" i="214"/>
  <c r="AB54" i="214"/>
  <c r="X54" i="214"/>
  <c r="S54" i="214"/>
  <c r="J54" i="214"/>
  <c r="F54" i="214"/>
  <c r="AE53" i="214"/>
  <c r="AC53" i="214"/>
  <c r="AB53" i="214"/>
  <c r="X53" i="214"/>
  <c r="S53" i="214"/>
  <c r="J53" i="214"/>
  <c r="F53" i="214"/>
  <c r="AE52" i="214"/>
  <c r="AC52" i="214"/>
  <c r="AB52" i="214"/>
  <c r="X52" i="214"/>
  <c r="S52" i="214"/>
  <c r="J52" i="214"/>
  <c r="F52" i="214"/>
  <c r="AE51" i="214"/>
  <c r="AC51" i="214"/>
  <c r="AB51" i="214"/>
  <c r="X51" i="214"/>
  <c r="S51" i="214"/>
  <c r="J51" i="214"/>
  <c r="F51" i="214"/>
  <c r="AE50" i="214"/>
  <c r="AC50" i="214"/>
  <c r="AB50" i="214"/>
  <c r="X50" i="214"/>
  <c r="S50" i="214"/>
  <c r="J50" i="214"/>
  <c r="AE49" i="214"/>
  <c r="AC49" i="214"/>
  <c r="AB49" i="214"/>
  <c r="X49" i="214"/>
  <c r="S49" i="214"/>
  <c r="J49" i="214"/>
  <c r="F49" i="214"/>
  <c r="AE48" i="214"/>
  <c r="AC48" i="214"/>
  <c r="AB48" i="214"/>
  <c r="X48" i="214"/>
  <c r="S48" i="214"/>
  <c r="J48" i="214"/>
  <c r="F48" i="214"/>
  <c r="AE47" i="214"/>
  <c r="AC47" i="214"/>
  <c r="AB47" i="214"/>
  <c r="X47" i="214"/>
  <c r="S47" i="214"/>
  <c r="J47" i="214"/>
  <c r="F47" i="214"/>
  <c r="AE46" i="214"/>
  <c r="AC46" i="214"/>
  <c r="AB46" i="214"/>
  <c r="X46" i="214"/>
  <c r="S46" i="214"/>
  <c r="J46" i="214"/>
  <c r="F46" i="214"/>
  <c r="AE45" i="214"/>
  <c r="AC45" i="214"/>
  <c r="AB45" i="214"/>
  <c r="X45" i="214"/>
  <c r="S45" i="214"/>
  <c r="J45" i="214"/>
  <c r="F45" i="214"/>
  <c r="AE44" i="214"/>
  <c r="AC44" i="214"/>
  <c r="AB44" i="214"/>
  <c r="X44" i="214"/>
  <c r="S44" i="214"/>
  <c r="J44" i="214"/>
  <c r="F44" i="214"/>
  <c r="AE43" i="214"/>
  <c r="AC43" i="214"/>
  <c r="AB43" i="214"/>
  <c r="X43" i="214"/>
  <c r="S43" i="214"/>
  <c r="J43" i="214"/>
  <c r="F43" i="214"/>
  <c r="AE42" i="214"/>
  <c r="AC42" i="214"/>
  <c r="AB42" i="214"/>
  <c r="X42" i="214"/>
  <c r="S42" i="214"/>
  <c r="J42" i="214"/>
  <c r="F42" i="214"/>
  <c r="AE41" i="214"/>
  <c r="AC41" i="214"/>
  <c r="AB41" i="214"/>
  <c r="X41" i="214"/>
  <c r="S41" i="214"/>
  <c r="J41" i="214"/>
  <c r="F41" i="214"/>
  <c r="AE40" i="214"/>
  <c r="AC40" i="214"/>
  <c r="AB40" i="214"/>
  <c r="X40" i="214"/>
  <c r="S40" i="214"/>
  <c r="J40" i="214"/>
  <c r="F40" i="214"/>
  <c r="AE39" i="214"/>
  <c r="AC39" i="214"/>
  <c r="AB39" i="214"/>
  <c r="X39" i="214"/>
  <c r="S39" i="214"/>
  <c r="J39" i="214"/>
  <c r="F39" i="214"/>
  <c r="AE38" i="214"/>
  <c r="AC38" i="214"/>
  <c r="AB38" i="214"/>
  <c r="X38" i="214"/>
  <c r="S38" i="214"/>
  <c r="J38" i="214"/>
  <c r="F38" i="214"/>
  <c r="AE37" i="214"/>
  <c r="AC37" i="214"/>
  <c r="AB37" i="214"/>
  <c r="X37" i="214"/>
  <c r="S37" i="214"/>
  <c r="J37" i="214"/>
  <c r="F37" i="214"/>
  <c r="AE36" i="214"/>
  <c r="AC36" i="214"/>
  <c r="AB36" i="214"/>
  <c r="X36" i="214"/>
  <c r="S36" i="214"/>
  <c r="J36" i="214"/>
  <c r="F36" i="214"/>
  <c r="AE35" i="214"/>
  <c r="AC35" i="214"/>
  <c r="AB35" i="214"/>
  <c r="X35" i="214"/>
  <c r="J35" i="214"/>
  <c r="F35" i="214"/>
  <c r="AE34" i="214"/>
  <c r="AC34" i="214"/>
  <c r="AB34" i="214"/>
  <c r="X34" i="214"/>
  <c r="S34" i="214"/>
  <c r="J34" i="214"/>
  <c r="F34" i="214"/>
  <c r="AE33" i="214"/>
  <c r="AD33" i="214"/>
  <c r="AB33" i="214"/>
  <c r="X33" i="214"/>
  <c r="S33" i="214"/>
  <c r="J33" i="214"/>
  <c r="AE32" i="214"/>
  <c r="AC32" i="214"/>
  <c r="AB32" i="214"/>
  <c r="X32" i="214"/>
  <c r="S32" i="214"/>
  <c r="J32" i="214"/>
  <c r="F32" i="214"/>
  <c r="AE31" i="214"/>
  <c r="AC31" i="214"/>
  <c r="AB31" i="214"/>
  <c r="X31" i="214"/>
  <c r="S31" i="214"/>
  <c r="J31" i="214"/>
  <c r="F31" i="214"/>
  <c r="AE30" i="214"/>
  <c r="AC30" i="214"/>
  <c r="AB30" i="214"/>
  <c r="X30" i="214"/>
  <c r="S30" i="214"/>
  <c r="J30" i="214"/>
  <c r="F30" i="214"/>
  <c r="AE29" i="214"/>
  <c r="AC29" i="214"/>
  <c r="AB29" i="214"/>
  <c r="X29" i="214"/>
  <c r="S29" i="214"/>
  <c r="J29" i="214"/>
  <c r="F29" i="214"/>
  <c r="AE28" i="214"/>
  <c r="AC28" i="214"/>
  <c r="AB28" i="214"/>
  <c r="X28" i="214"/>
  <c r="S28" i="214"/>
  <c r="J28" i="214"/>
  <c r="F28" i="214"/>
  <c r="AE27" i="214"/>
  <c r="AC27" i="214"/>
  <c r="AB27" i="214"/>
  <c r="X27" i="214"/>
  <c r="J27" i="214"/>
  <c r="F27" i="214"/>
  <c r="AE26" i="214"/>
  <c r="AC26" i="214"/>
  <c r="AB26" i="214"/>
  <c r="X26" i="214"/>
  <c r="S26" i="214"/>
  <c r="J26" i="214"/>
  <c r="F26" i="214"/>
  <c r="AE25" i="214"/>
  <c r="AC25" i="214"/>
  <c r="AB25" i="214"/>
  <c r="X25" i="214"/>
  <c r="S25" i="214"/>
  <c r="J25" i="214"/>
  <c r="F25" i="214"/>
  <c r="AE24" i="214"/>
  <c r="AC24" i="214"/>
  <c r="AB24" i="214"/>
  <c r="X24" i="214"/>
  <c r="S24" i="214"/>
  <c r="J24" i="214"/>
  <c r="F24" i="214"/>
  <c r="AE23" i="214"/>
  <c r="AC23" i="214"/>
  <c r="AB23" i="214"/>
  <c r="X23" i="214"/>
  <c r="S23" i="214"/>
  <c r="J23" i="214"/>
  <c r="F23" i="214"/>
  <c r="AE22" i="214"/>
  <c r="AC22" i="214"/>
  <c r="AB22" i="214"/>
  <c r="X22" i="214"/>
  <c r="S22" i="214"/>
  <c r="J22" i="214"/>
  <c r="F22" i="214"/>
  <c r="AE21" i="214"/>
  <c r="AC21" i="214"/>
  <c r="AB21" i="214"/>
  <c r="X21" i="214"/>
  <c r="S21" i="214"/>
  <c r="J21" i="214"/>
  <c r="F21" i="214"/>
  <c r="AE20" i="214"/>
  <c r="AC20" i="214"/>
  <c r="AB20" i="214"/>
  <c r="X20" i="214"/>
  <c r="S20" i="214"/>
  <c r="J20" i="214"/>
  <c r="F20" i="214"/>
  <c r="AE19" i="214"/>
  <c r="AC19" i="214"/>
  <c r="AB19" i="214"/>
  <c r="X19" i="214"/>
  <c r="S19" i="214"/>
  <c r="J19" i="214"/>
  <c r="AE18" i="214"/>
  <c r="AC18" i="214"/>
  <c r="AB18" i="214"/>
  <c r="X18" i="214"/>
  <c r="S18" i="214"/>
  <c r="J18" i="214"/>
  <c r="F18" i="214"/>
  <c r="AE17" i="214"/>
  <c r="AC17" i="214"/>
  <c r="AB17" i="214"/>
  <c r="X17" i="214"/>
  <c r="S17" i="214"/>
  <c r="J17" i="214"/>
  <c r="F17" i="214"/>
  <c r="AE16" i="214"/>
  <c r="AD16" i="214"/>
  <c r="AB16" i="214"/>
  <c r="X16" i="214"/>
  <c r="S16" i="214"/>
  <c r="J16" i="214"/>
  <c r="AE15" i="214"/>
  <c r="AC15" i="214"/>
  <c r="AB15" i="214"/>
  <c r="X15" i="214"/>
  <c r="S15" i="214"/>
  <c r="J15" i="214"/>
  <c r="AE14" i="214"/>
  <c r="AD14" i="214"/>
  <c r="AB14" i="214"/>
  <c r="X14" i="214"/>
  <c r="S14" i="214"/>
  <c r="J14" i="214"/>
  <c r="AE13" i="214"/>
  <c r="AC13" i="214"/>
  <c r="AB13" i="214"/>
  <c r="X13" i="214"/>
  <c r="S13" i="214"/>
  <c r="J13" i="214"/>
  <c r="AE12" i="214"/>
  <c r="AD12" i="214"/>
  <c r="AB12" i="214"/>
  <c r="X12" i="214"/>
  <c r="S12" i="214"/>
  <c r="J12" i="214"/>
  <c r="AE11" i="214"/>
  <c r="AC11" i="214"/>
  <c r="AB11" i="214"/>
  <c r="X11" i="214"/>
  <c r="S11" i="214"/>
  <c r="J11" i="214"/>
  <c r="AE10" i="214"/>
  <c r="AD10" i="214"/>
  <c r="AB10" i="214"/>
  <c r="X10" i="214"/>
  <c r="S10" i="214"/>
  <c r="J10" i="214"/>
  <c r="AE9" i="214"/>
  <c r="AD9" i="214"/>
  <c r="AB9" i="214"/>
  <c r="X9" i="214"/>
  <c r="S9" i="214"/>
  <c r="J9" i="214"/>
  <c r="AE8" i="214"/>
  <c r="AC8" i="214"/>
  <c r="AB8" i="214"/>
  <c r="X8" i="214"/>
  <c r="S8" i="214"/>
  <c r="J8" i="214"/>
  <c r="F8" i="214"/>
  <c r="AE7" i="214"/>
  <c r="AC7" i="214"/>
  <c r="AB7" i="214"/>
  <c r="X7" i="214"/>
  <c r="S7" i="214"/>
  <c r="J7" i="214"/>
  <c r="F7" i="214"/>
  <c r="AE6" i="214"/>
  <c r="AC6" i="214"/>
  <c r="AB6" i="214"/>
  <c r="X6" i="214"/>
  <c r="S6" i="214"/>
  <c r="J6" i="214"/>
  <c r="F6" i="214"/>
  <c r="AE5" i="214"/>
  <c r="AD5" i="214"/>
  <c r="AB5" i="214"/>
  <c r="X5" i="214"/>
  <c r="S5" i="214"/>
  <c r="J5" i="214"/>
  <c r="AE4" i="214"/>
  <c r="AC4" i="214"/>
  <c r="AB4" i="214"/>
  <c r="X4" i="214"/>
  <c r="S4" i="214"/>
  <c r="J4" i="214"/>
  <c r="F4" i="214"/>
  <c r="AE3" i="214"/>
  <c r="AC3" i="214"/>
  <c r="AB3" i="214"/>
  <c r="X3" i="214"/>
  <c r="S3" i="214"/>
  <c r="J3" i="214"/>
  <c r="F3" i="214"/>
  <c r="AE2" i="214"/>
  <c r="AD2" i="214"/>
  <c r="AB2" i="214"/>
  <c r="X2" i="214"/>
  <c r="S2" i="214"/>
  <c r="J2" i="214"/>
  <c r="AE64" i="215"/>
  <c r="AC64" i="215"/>
  <c r="AB64" i="215"/>
  <c r="AE63" i="215"/>
  <c r="AC63" i="215"/>
  <c r="AB63" i="215"/>
  <c r="AE62" i="215"/>
  <c r="AC62" i="215"/>
  <c r="AB62" i="215"/>
  <c r="AE61" i="215"/>
  <c r="AC61" i="215"/>
  <c r="AB61" i="215"/>
  <c r="AE60" i="215"/>
  <c r="AC60" i="215"/>
  <c r="AB60" i="215"/>
  <c r="AE59" i="215"/>
  <c r="AC59" i="215"/>
  <c r="AB59" i="215"/>
  <c r="AE58" i="215"/>
  <c r="AC58" i="215"/>
  <c r="AB58" i="215"/>
  <c r="AE57" i="215"/>
  <c r="AC57" i="215"/>
  <c r="AB57" i="215"/>
  <c r="AE56" i="215"/>
  <c r="AC56" i="215"/>
  <c r="AB56" i="215"/>
  <c r="AE55" i="215"/>
  <c r="AC55" i="215"/>
  <c r="AB55" i="215"/>
  <c r="AE54" i="215"/>
  <c r="AC54" i="215"/>
  <c r="AB54" i="215"/>
  <c r="X54" i="215"/>
  <c r="S54" i="215"/>
  <c r="J54" i="215"/>
  <c r="F54" i="215"/>
  <c r="AE53" i="215"/>
  <c r="AC53" i="215"/>
  <c r="AB53" i="215"/>
  <c r="X53" i="215"/>
  <c r="S53" i="215"/>
  <c r="J53" i="215"/>
  <c r="F53" i="215"/>
  <c r="AE52" i="215"/>
  <c r="AC52" i="215"/>
  <c r="AB52" i="215"/>
  <c r="X52" i="215"/>
  <c r="S52" i="215"/>
  <c r="J52" i="215"/>
  <c r="AE51" i="215"/>
  <c r="AC51" i="215"/>
  <c r="AB51" i="215"/>
  <c r="X51" i="215"/>
  <c r="S51" i="215"/>
  <c r="J51" i="215"/>
  <c r="F51" i="215"/>
  <c r="AE50" i="215"/>
  <c r="AC50" i="215"/>
  <c r="AB50" i="215"/>
  <c r="X50" i="215"/>
  <c r="S50" i="215"/>
  <c r="J50" i="215"/>
  <c r="F50" i="215"/>
  <c r="AE49" i="215"/>
  <c r="AC49" i="215"/>
  <c r="AB49" i="215"/>
  <c r="X49" i="215"/>
  <c r="S49" i="215"/>
  <c r="J49" i="215"/>
  <c r="F49" i="215"/>
  <c r="AE48" i="215"/>
  <c r="AC48" i="215"/>
  <c r="AB48" i="215"/>
  <c r="X48" i="215"/>
  <c r="S48" i="215"/>
  <c r="J48" i="215"/>
  <c r="F48" i="215"/>
  <c r="AE47" i="215"/>
  <c r="AC47" i="215"/>
  <c r="AB47" i="215"/>
  <c r="X47" i="215"/>
  <c r="S47" i="215"/>
  <c r="J47" i="215"/>
  <c r="F47" i="215"/>
  <c r="AE46" i="215"/>
  <c r="AC46" i="215"/>
  <c r="AB46" i="215"/>
  <c r="X46" i="215"/>
  <c r="S46" i="215"/>
  <c r="J46" i="215"/>
  <c r="F46" i="215"/>
  <c r="AE45" i="215"/>
  <c r="AC45" i="215"/>
  <c r="AB45" i="215"/>
  <c r="X45" i="215"/>
  <c r="S45" i="215"/>
  <c r="J45" i="215"/>
  <c r="F45" i="215"/>
  <c r="AE44" i="215"/>
  <c r="AC44" i="215"/>
  <c r="AB44" i="215"/>
  <c r="X44" i="215"/>
  <c r="S44" i="215"/>
  <c r="J44" i="215"/>
  <c r="F44" i="215"/>
  <c r="AE43" i="215"/>
  <c r="AC43" i="215"/>
  <c r="AB43" i="215"/>
  <c r="X43" i="215"/>
  <c r="S43" i="215"/>
  <c r="J43" i="215"/>
  <c r="F43" i="215"/>
  <c r="AE42" i="215"/>
  <c r="AC42" i="215"/>
  <c r="AB42" i="215"/>
  <c r="X42" i="215"/>
  <c r="S42" i="215"/>
  <c r="J42" i="215"/>
  <c r="F42" i="215"/>
  <c r="AE41" i="215"/>
  <c r="AC41" i="215"/>
  <c r="AB41" i="215"/>
  <c r="X41" i="215"/>
  <c r="S41" i="215"/>
  <c r="J41" i="215"/>
  <c r="F41" i="215"/>
  <c r="AE40" i="215"/>
  <c r="AC40" i="215"/>
  <c r="AB40" i="215"/>
  <c r="X40" i="215"/>
  <c r="S40" i="215"/>
  <c r="J40" i="215"/>
  <c r="F40" i="215"/>
  <c r="AE39" i="215"/>
  <c r="AC39" i="215"/>
  <c r="AB39" i="215"/>
  <c r="X39" i="215"/>
  <c r="S39" i="215"/>
  <c r="J39" i="215"/>
  <c r="F39" i="215"/>
  <c r="AE38" i="215"/>
  <c r="AC38" i="215"/>
  <c r="AB38" i="215"/>
  <c r="X38" i="215"/>
  <c r="S38" i="215"/>
  <c r="J38" i="215"/>
  <c r="F38" i="215"/>
  <c r="AE37" i="215"/>
  <c r="AC37" i="215"/>
  <c r="AB37" i="215"/>
  <c r="X37" i="215"/>
  <c r="S37" i="215"/>
  <c r="J37" i="215"/>
  <c r="F37" i="215"/>
  <c r="AE36" i="215"/>
  <c r="AC36" i="215"/>
  <c r="AB36" i="215"/>
  <c r="X36" i="215"/>
  <c r="S36" i="215"/>
  <c r="J36" i="215"/>
  <c r="AE35" i="215"/>
  <c r="AC35" i="215"/>
  <c r="AB35" i="215"/>
  <c r="X35" i="215"/>
  <c r="S35" i="215"/>
  <c r="J35" i="215"/>
  <c r="F35" i="215"/>
  <c r="AE34" i="215"/>
  <c r="AC34" i="215"/>
  <c r="AB34" i="215"/>
  <c r="X34" i="215"/>
  <c r="S34" i="215"/>
  <c r="J34" i="215"/>
  <c r="F34" i="215"/>
  <c r="AE33" i="215"/>
  <c r="AC33" i="215"/>
  <c r="AB33" i="215"/>
  <c r="X33" i="215"/>
  <c r="S33" i="215"/>
  <c r="J33" i="215"/>
  <c r="F33" i="215"/>
  <c r="AE32" i="215"/>
  <c r="AC32" i="215"/>
  <c r="AB32" i="215"/>
  <c r="X32" i="215"/>
  <c r="S32" i="215"/>
  <c r="J32" i="215"/>
  <c r="F32" i="215"/>
  <c r="AE31" i="215"/>
  <c r="AC31" i="215"/>
  <c r="AB31" i="215"/>
  <c r="X31" i="215"/>
  <c r="S31" i="215"/>
  <c r="J31" i="215"/>
  <c r="F31" i="215"/>
  <c r="AE30" i="215"/>
  <c r="AD30" i="215"/>
  <c r="AB30" i="215"/>
  <c r="X30" i="215"/>
  <c r="S30" i="215"/>
  <c r="J30" i="215"/>
  <c r="AE29" i="215"/>
  <c r="AD29" i="215"/>
  <c r="AB29" i="215"/>
  <c r="X29" i="215"/>
  <c r="S29" i="215"/>
  <c r="J29" i="215"/>
  <c r="AE28" i="215"/>
  <c r="AC28" i="215"/>
  <c r="AB28" i="215"/>
  <c r="X28" i="215"/>
  <c r="S28" i="215"/>
  <c r="J28" i="215"/>
  <c r="AE27" i="215"/>
  <c r="AC27" i="215"/>
  <c r="AB27" i="215"/>
  <c r="X27" i="215"/>
  <c r="S27" i="215"/>
  <c r="J27" i="215"/>
  <c r="AE26" i="215"/>
  <c r="AC26" i="215"/>
  <c r="AB26" i="215"/>
  <c r="X26" i="215"/>
  <c r="S26" i="215"/>
  <c r="J26" i="215"/>
  <c r="AE25" i="215"/>
  <c r="AC25" i="215"/>
  <c r="AB25" i="215"/>
  <c r="X25" i="215"/>
  <c r="S25" i="215"/>
  <c r="J25" i="215"/>
  <c r="AE24" i="215"/>
  <c r="AC24" i="215"/>
  <c r="AB24" i="215"/>
  <c r="X24" i="215"/>
  <c r="S24" i="215"/>
  <c r="J24" i="215"/>
  <c r="F24" i="215"/>
  <c r="AE23" i="215"/>
  <c r="AC23" i="215"/>
  <c r="AB23" i="215"/>
  <c r="X23" i="215"/>
  <c r="S23" i="215"/>
  <c r="J23" i="215"/>
  <c r="F23" i="215"/>
  <c r="AE22" i="215"/>
  <c r="AC22" i="215"/>
  <c r="AB22" i="215"/>
  <c r="X22" i="215"/>
  <c r="S22" i="215"/>
  <c r="J22" i="215"/>
  <c r="F22" i="215"/>
  <c r="AE21" i="215"/>
  <c r="AC21" i="215"/>
  <c r="AB21" i="215"/>
  <c r="X21" i="215"/>
  <c r="S21" i="215"/>
  <c r="J21" i="215"/>
  <c r="AE20" i="215"/>
  <c r="AD20" i="215"/>
  <c r="AB20" i="215"/>
  <c r="X20" i="215"/>
  <c r="S20" i="215"/>
  <c r="J20" i="215"/>
  <c r="F20" i="215"/>
  <c r="AE19" i="215"/>
  <c r="AC19" i="215"/>
  <c r="AB19" i="215"/>
  <c r="X19" i="215"/>
  <c r="S19" i="215"/>
  <c r="J19" i="215"/>
  <c r="F19" i="215"/>
  <c r="AE18" i="215"/>
  <c r="AC18" i="215"/>
  <c r="AB18" i="215"/>
  <c r="X18" i="215"/>
  <c r="S18" i="215"/>
  <c r="J18" i="215"/>
  <c r="F18" i="215"/>
  <c r="AE17" i="215"/>
  <c r="AC17" i="215"/>
  <c r="AB17" i="215"/>
  <c r="X17" i="215"/>
  <c r="S17" i="215"/>
  <c r="J17" i="215"/>
  <c r="F17" i="215"/>
  <c r="AE16" i="215"/>
  <c r="AC16" i="215"/>
  <c r="AB16" i="215"/>
  <c r="X16" i="215"/>
  <c r="S16" i="215"/>
  <c r="J16" i="215"/>
  <c r="F16" i="215"/>
  <c r="AE15" i="215"/>
  <c r="AC15" i="215"/>
  <c r="AB15" i="215"/>
  <c r="X15" i="215"/>
  <c r="S15" i="215"/>
  <c r="J15" i="215"/>
  <c r="F15" i="215"/>
  <c r="AE14" i="215"/>
  <c r="AC14" i="215"/>
  <c r="AB14" i="215"/>
  <c r="X14" i="215"/>
  <c r="S14" i="215"/>
  <c r="J14" i="215"/>
  <c r="F14" i="215"/>
  <c r="AE13" i="215"/>
  <c r="AC13" i="215"/>
  <c r="AB13" i="215"/>
  <c r="X13" i="215"/>
  <c r="S13" i="215"/>
  <c r="J13" i="215"/>
  <c r="F13" i="215"/>
  <c r="AE12" i="215"/>
  <c r="AC12" i="215"/>
  <c r="AB12" i="215"/>
  <c r="X12" i="215"/>
  <c r="S12" i="215"/>
  <c r="J12" i="215"/>
  <c r="F12" i="215"/>
  <c r="AE11" i="215"/>
  <c r="AC11" i="215"/>
  <c r="AB11" i="215"/>
  <c r="X11" i="215"/>
  <c r="S11" i="215"/>
  <c r="J11" i="215"/>
  <c r="F11" i="215"/>
  <c r="AE10" i="215"/>
  <c r="AC10" i="215"/>
  <c r="AB10" i="215"/>
  <c r="X10" i="215"/>
  <c r="S10" i="215"/>
  <c r="J10" i="215"/>
  <c r="F10" i="215"/>
  <c r="AE9" i="215"/>
  <c r="AC9" i="215"/>
  <c r="AB9" i="215"/>
  <c r="X9" i="215"/>
  <c r="S9" i="215"/>
  <c r="J9" i="215"/>
  <c r="F9" i="215"/>
  <c r="AE8" i="215"/>
  <c r="AC8" i="215"/>
  <c r="AB8" i="215"/>
  <c r="X8" i="215"/>
  <c r="S8" i="215"/>
  <c r="J8" i="215"/>
  <c r="F8" i="215"/>
  <c r="AE7" i="215"/>
  <c r="AC7" i="215"/>
  <c r="AB7" i="215"/>
  <c r="X7" i="215"/>
  <c r="S7" i="215"/>
  <c r="J7" i="215"/>
  <c r="F7" i="215"/>
  <c r="AE6" i="215"/>
  <c r="AC6" i="215"/>
  <c r="AB6" i="215"/>
  <c r="X6" i="215"/>
  <c r="S6" i="215"/>
  <c r="J6" i="215"/>
  <c r="F6" i="215"/>
  <c r="AE5" i="215"/>
  <c r="AC5" i="215"/>
  <c r="AB5" i="215"/>
  <c r="X5" i="215"/>
  <c r="S5" i="215"/>
  <c r="J5" i="215"/>
  <c r="F5" i="215"/>
  <c r="AE4" i="215"/>
  <c r="AC4" i="215"/>
  <c r="AB4" i="215"/>
  <c r="X4" i="215"/>
  <c r="S4" i="215"/>
  <c r="J4" i="215"/>
  <c r="F4" i="215"/>
  <c r="AE3" i="215"/>
  <c r="AC3" i="215"/>
  <c r="AB3" i="215"/>
  <c r="X3" i="215"/>
  <c r="S3" i="215"/>
  <c r="J3" i="215"/>
  <c r="F3" i="215"/>
  <c r="AE2" i="215"/>
  <c r="AC2" i="215"/>
  <c r="AB2" i="215"/>
  <c r="X2" i="215"/>
  <c r="S2" i="215"/>
  <c r="J2" i="215"/>
  <c r="F2" i="215"/>
  <c r="J30" i="217"/>
  <c r="I30" i="217"/>
  <c r="H30" i="217"/>
  <c r="G30" i="217"/>
  <c r="F30" i="217"/>
  <c r="E30" i="217"/>
  <c r="D30" i="217"/>
  <c r="C30" i="217"/>
  <c r="B30" i="217"/>
  <c r="J29" i="217"/>
  <c r="I29" i="217"/>
  <c r="H29" i="217"/>
  <c r="J28" i="217"/>
  <c r="I28" i="217"/>
  <c r="H28" i="217"/>
  <c r="J27" i="217"/>
  <c r="I27" i="217"/>
  <c r="H27" i="217"/>
  <c r="J26" i="217"/>
  <c r="I26" i="217"/>
  <c r="H26" i="217"/>
  <c r="J25" i="217"/>
  <c r="I25" i="217"/>
  <c r="H25" i="217"/>
  <c r="J24" i="217"/>
  <c r="I24" i="217"/>
  <c r="H24" i="217"/>
  <c r="J23" i="217"/>
  <c r="I23" i="217"/>
  <c r="H23" i="217"/>
  <c r="J22" i="217"/>
  <c r="I22" i="217"/>
  <c r="H22" i="217"/>
  <c r="J21" i="217"/>
  <c r="I21" i="217"/>
  <c r="H21" i="217"/>
  <c r="J20" i="217"/>
  <c r="I20" i="217"/>
  <c r="H20" i="217"/>
  <c r="J19" i="217"/>
  <c r="I19" i="217"/>
  <c r="H19" i="217"/>
  <c r="J18" i="217"/>
  <c r="I18" i="217"/>
  <c r="H18" i="217"/>
  <c r="J17" i="217"/>
  <c r="I17" i="217"/>
  <c r="H17" i="217"/>
  <c r="J16" i="217"/>
  <c r="I16" i="217"/>
  <c r="H16" i="217"/>
  <c r="J15" i="217"/>
  <c r="I15" i="217"/>
  <c r="H15" i="217"/>
  <c r="J14" i="217"/>
  <c r="I14" i="217"/>
  <c r="H14" i="217"/>
  <c r="J13" i="217"/>
  <c r="I13" i="217"/>
  <c r="H13" i="217"/>
  <c r="J12" i="217"/>
  <c r="I12" i="217"/>
  <c r="H12" i="217"/>
  <c r="J11" i="217"/>
  <c r="I11" i="217"/>
  <c r="H11" i="217"/>
  <c r="J10" i="217"/>
  <c r="I10" i="217"/>
  <c r="H10" i="217"/>
  <c r="J9" i="217"/>
  <c r="I9" i="217"/>
  <c r="H9" i="217"/>
  <c r="J8" i="217"/>
  <c r="I8" i="217"/>
  <c r="H8" i="217"/>
  <c r="J7" i="217"/>
  <c r="I7" i="217"/>
  <c r="H7" i="217"/>
  <c r="J6" i="217"/>
  <c r="I6" i="217"/>
  <c r="H6" i="217"/>
  <c r="J5" i="217"/>
  <c r="I5" i="217"/>
  <c r="H5" i="217"/>
  <c r="J4" i="217"/>
  <c r="I4" i="217"/>
  <c r="H4" i="217"/>
</calcChain>
</file>

<file path=xl/sharedStrings.xml><?xml version="1.0" encoding="utf-8"?>
<sst xmlns="http://schemas.openxmlformats.org/spreadsheetml/2006/main" count="2202" uniqueCount="358">
  <si>
    <t>№ группы</t>
  </si>
  <si>
    <t>Работники системы образования</t>
  </si>
  <si>
    <t>Тема</t>
  </si>
  <si>
    <t>Сроки проведения</t>
  </si>
  <si>
    <t>Количество учебных дней</t>
  </si>
  <si>
    <t>Количество слушателей по плану профилактория</t>
  </si>
  <si>
    <t>Количество слушателей по плану</t>
  </si>
  <si>
    <t>Ф.И.О. слушателя</t>
  </si>
  <si>
    <t>Форма обучения</t>
  </si>
  <si>
    <t xml:space="preserve">База проведения </t>
  </si>
  <si>
    <t>Итоговая аттестация</t>
  </si>
  <si>
    <t>Логин и пароль для регистрации слушателя</t>
  </si>
  <si>
    <t>Учителя иностранного языка</t>
  </si>
  <si>
    <t>Проектирование образовательного процесса по иностранному языку в условиях цифровизации образования</t>
  </si>
  <si>
    <t>08.01-19.03</t>
  </si>
  <si>
    <t>Дистанционная</t>
  </si>
  <si>
    <t>ГУО «Минский областной институт развития образования»</t>
  </si>
  <si>
    <t>Зачет</t>
  </si>
  <si>
    <t>Воспитатели дошкольного образования</t>
  </si>
  <si>
    <t>Профессиональная компетентность воспитателя дошкольного образования в условиях цифрового пространства</t>
  </si>
  <si>
    <t>12.01-23.01</t>
  </si>
  <si>
    <t>Очная (дневная)</t>
  </si>
  <si>
    <t>Защита выпускной работы</t>
  </si>
  <si>
    <t>Учителя географии</t>
  </si>
  <si>
    <t xml:space="preserve">Формирование и оценка функциональной грамотности учащихся средствами учебного предмета «География» </t>
  </si>
  <si>
    <t xml:space="preserve">Педагогические работники </t>
  </si>
  <si>
    <t>Психолого-педагогическое сопровождение обучающихся с ОПФР в условиях реализации принципа инклюзии</t>
  </si>
  <si>
    <t>Педагогические работники</t>
  </si>
  <si>
    <t>Цифровые инструменты и сервисы в профессиональной деятельности педагога</t>
  </si>
  <si>
    <t>12.01-16.01</t>
  </si>
  <si>
    <t>Педагогические работники учреждений дополнительного образования детей и молодежи</t>
  </si>
  <si>
    <t>Психолого-педагогические аспекты организации образовательного процесса в учреждениях дополнительного образования детей и молодежи</t>
  </si>
  <si>
    <t xml:space="preserve">Учителя трудового обучения (обслуживающего труда)  </t>
  </si>
  <si>
    <t>Формирование и оценка функциональной грамотности учащихся средствами учебного предмета «Трудовое обучение»</t>
  </si>
  <si>
    <t>Педагогические работники, которые принимают участие в областном этапе республиканского конкурса профессионального мастерства «Учитель года»</t>
  </si>
  <si>
    <t>Педагогическое проектирование как образовательная технология</t>
  </si>
  <si>
    <t>14.01-25.03</t>
  </si>
  <si>
    <t>Учителя начальных классов, воспитатели, воспитатели дошкольного образования</t>
  </si>
  <si>
    <t>Совершенствование профессиональной компетентности педагогических работников при подготовке к аттестации</t>
  </si>
  <si>
    <t>15.01-26.03</t>
  </si>
  <si>
    <t>Учителя начальных классов</t>
  </si>
  <si>
    <t>Профессиональная компетентность учителя начальных классов в условиях цифрового пространства</t>
  </si>
  <si>
    <t>19.01-30.01</t>
  </si>
  <si>
    <t>Учителя истории и обществоведения</t>
  </si>
  <si>
    <t>Реализация метапредметного потенциала в обучении истории в контексте формирования национальной исторической памяти</t>
  </si>
  <si>
    <t>Учителя физики</t>
  </si>
  <si>
    <t>Воспитатели дошкольного образования (со стажем работы в должности до 5 лет)</t>
  </si>
  <si>
    <t>Развитие культуры профессиональной деятельности воспитателя дошкольного учреждения в современных условиях</t>
  </si>
  <si>
    <t>19.01-23.01</t>
  </si>
  <si>
    <t>Психологические аспекты эффективного педагогического взаимодействия</t>
  </si>
  <si>
    <t>21.01-02.04</t>
  </si>
  <si>
    <t>26.01-30.01</t>
  </si>
  <si>
    <t>Современные стратегии и подходы к организации педагогического взаимодействия школы и семьи</t>
  </si>
  <si>
    <t>Учителя, которые проводят факультативные занятия экономической направленности</t>
  </si>
  <si>
    <t>Сопровождение образовательной деятельности в условиях факультативных занятий экономической направленности</t>
  </si>
  <si>
    <t>Заместители директоров по учебно-воспитательной работе учреждений общего среднего образования</t>
  </si>
  <si>
    <t>Управленческая деятельность заместителя директора учреждения общего среднего образования в контексте повышения качества образования</t>
  </si>
  <si>
    <t xml:space="preserve">Современные инструменты и технологии в повышении качества образования </t>
  </si>
  <si>
    <t>10.02-22.04</t>
  </si>
  <si>
    <t>11.02-23.04</t>
  </si>
  <si>
    <t>Развитие исследовательских компетенций учащихся</t>
  </si>
  <si>
    <t>17.02-28.04</t>
  </si>
  <si>
    <t>Учителя русского языка и литературы</t>
  </si>
  <si>
    <t>Формирование и оценка функциональной грамотности учащихся средствами учебных предметов «Русский язык» и «Русская литература»</t>
  </si>
  <si>
    <t>24.02-07.05</t>
  </si>
  <si>
    <t>Специфика взаимодействия современной семьи и учреждения дошкольного образования</t>
  </si>
  <si>
    <t>02.03-06.03</t>
  </si>
  <si>
    <t>Учителя английского языка</t>
  </si>
  <si>
    <t>Использование облачных сервисов и электронных ресурсов в образовательном процессе по английскому языку</t>
  </si>
  <si>
    <t>Учителя, преподающие учебный предмет «Искусство (отечественная и мировая художественная культура)»</t>
  </si>
  <si>
    <t>Культурологический подход в реализации программ по учебному предмету «Искусство» (отечественная и мировая художественная культура)</t>
  </si>
  <si>
    <t>Организация и содержание психолого-педагогического сопровождения обучающихся с синдромом дефицита внимания и гиперактивности</t>
  </si>
  <si>
    <t xml:space="preserve">Педагогические работники, входящие в резерв руководящих кадров на замещение должности директора </t>
  </si>
  <si>
    <t>Развитие профессиональной компетентности руководителя учреждения образования в современных социокультурных условиях</t>
  </si>
  <si>
    <t>09.03-20.03</t>
  </si>
  <si>
    <t>Учителя белорусского языка и литературы</t>
  </si>
  <si>
    <t>Фарміраванне і ацэнка функцыянальнай пісьменнасці навучэнцаў сродкамі вучэбных прадметаў «Беларуская мова» і «Беларуская  літаратура»</t>
  </si>
  <si>
    <t>Учителя биологии</t>
  </si>
  <si>
    <t>Формирование и оценка функциональной грамотности обучающихся средствами учебного предмета «Биология»</t>
  </si>
  <si>
    <t>pk42</t>
  </si>
  <si>
    <t>Учителя математики</t>
  </si>
  <si>
    <t>Руководители физического воспитания</t>
  </si>
  <si>
    <t>Совершенствование профессиональной компетентности руководителя физического воспитания</t>
  </si>
  <si>
    <t>09.03-13.03</t>
  </si>
  <si>
    <t>Учителя начальных классов, воспитатели</t>
  </si>
  <si>
    <t>Применение здоровьесберегающих технологий в образовательном процессе</t>
  </si>
  <si>
    <t>10.03-21.05</t>
  </si>
  <si>
    <t>16.03-27.03</t>
  </si>
  <si>
    <t>Педагоги-психологи социально-педагогических центров, педагоги-психологи учреждений образования</t>
  </si>
  <si>
    <t>Психолого-педагогическая поддержка несовершеннолетних в дружественных детям комнатах для допроса</t>
  </si>
  <si>
    <t>16.03-20.03</t>
  </si>
  <si>
    <t>pk49</t>
  </si>
  <si>
    <t>Руководители по военно-патриотическому воспитанию</t>
  </si>
  <si>
    <t>Совершенствование системы военно-патриотического воспитания в учреждении образования</t>
  </si>
  <si>
    <t>Учителя информатики</t>
  </si>
  <si>
    <t xml:space="preserve">Формирование и оценка функциональной грамотности учащихся средствами учебного предмета «Информатика» </t>
  </si>
  <si>
    <t>23.03-03.04</t>
  </si>
  <si>
    <t>Развитие предметных и метапредметных компетенций учащихся средствами учебных предметов «Русский язык» и «Русская литература»</t>
  </si>
  <si>
    <t>Педагоги-психологи, педагоги социальные, учителя, выполняющие функции классных руководителей</t>
  </si>
  <si>
    <t xml:space="preserve">Подготовка учащихся к семейной жизни               </t>
  </si>
  <si>
    <t>Проектирование образовательной среды в учреждении дошкольного образования</t>
  </si>
  <si>
    <t>23.03-27.03</t>
  </si>
  <si>
    <t>Учителя музыки</t>
  </si>
  <si>
    <t>Совершенствование профессиональных компетенций учителя музыки</t>
  </si>
  <si>
    <t>pk55</t>
  </si>
  <si>
    <t>Педагогические работники летних оздоровительных лагерей, руководители  оздоровительных лагерей круглосуточного пребывания</t>
  </si>
  <si>
    <t xml:space="preserve">Организационно-содержательные аспекты воспитания и оздоровления детей в летний период </t>
  </si>
  <si>
    <t>Организация профориентационной работы в учреждении образования</t>
  </si>
  <si>
    <t>30.03-10.04</t>
  </si>
  <si>
    <t>Педагоги-организаторы</t>
  </si>
  <si>
    <t>Актуальные направления деятельности педагога-организатора</t>
  </si>
  <si>
    <t>30.03-03.04</t>
  </si>
  <si>
    <t>Сопровождение детей с расстройствами аутистического спектра в образовательном процессе</t>
  </si>
  <si>
    <t>Воспитатели</t>
  </si>
  <si>
    <t>Формирование профессиональной компетентности воспитателя группы продленного дня</t>
  </si>
  <si>
    <t>Учителя немецкого языка</t>
  </si>
  <si>
    <t>Формирование функциональной грамотности учащихся средствами учебного предмета «Немецкий язык»</t>
  </si>
  <si>
    <t>01.04-12.06</t>
  </si>
  <si>
    <t>06.04-17.04</t>
  </si>
  <si>
    <t>Учителя химии</t>
  </si>
  <si>
    <t>Формирование и оценка функциональной грамотности учащихся средствами учебного предмета «Химия»</t>
  </si>
  <si>
    <t>Формирование и оценка функциональной грамотности обучающихся средствами учебного предмета «Математика»</t>
  </si>
  <si>
    <t>Направления и формы взаимодействия учреждения дошкольного образования и семьи</t>
  </si>
  <si>
    <t>06.04-10.04</t>
  </si>
  <si>
    <t>Учителя, выполняющие функции классных руководителей</t>
  </si>
  <si>
    <t>Актуальные вопросы воспитательной и идеологической работы в учреждении общего среднего образования</t>
  </si>
  <si>
    <t>Использование цифровых инструментов в практике работы современного педагога</t>
  </si>
  <si>
    <t>07.04-18.06</t>
  </si>
  <si>
    <t>Система педагогического взаимодействия школы и семьи в современных условиях</t>
  </si>
  <si>
    <t>08.04-23.06</t>
  </si>
  <si>
    <t>13.04-17.04</t>
  </si>
  <si>
    <t>Председатели учебно-методических объединений заведующих учреждений дошкольного образования</t>
  </si>
  <si>
    <t>Управление качеством образовательного процесса в учреждении дошкольного образования</t>
  </si>
  <si>
    <t>Учителя географии и биологии, осуществляющие работу с одаренными и высокомотивированными учащимися</t>
  </si>
  <si>
    <t>Педагогическое сопровождение  интеллектуально одаренных и
высокомотивированных учащихся в учреждениях общего среднего образования</t>
  </si>
  <si>
    <t>Педагоги социальные, педагоги-психологи, учителя, выполняющие функции классного руководителя</t>
  </si>
  <si>
    <t>Актуальные вопросы социально-педагогической поддержки обучающихся и оказания им психологической помощи</t>
  </si>
  <si>
    <t>Проектная деятельность в образовательной робототехнике (Robo)</t>
  </si>
  <si>
    <t>14.04-26.06</t>
  </si>
  <si>
    <t>Формирование инклюзивной культуры участников образовательного процесса</t>
  </si>
  <si>
    <t>04.05-08.05</t>
  </si>
  <si>
    <t>Учителя русского языка и литературы, учителя белорусского языка и литературы, осуществляющие работу с одаренными и высокомотивированными учащимися</t>
  </si>
  <si>
    <t>Педагоги-психологи дошкольного образования</t>
  </si>
  <si>
    <t>Организация и содержание деятельности педагога-психолога в учреждении дошкольного образования</t>
  </si>
  <si>
    <t>11.05-22.05</t>
  </si>
  <si>
    <t>pk87</t>
  </si>
  <si>
    <t xml:space="preserve">Формирование и оценка функциональной грамотности учащихся средствами учебного предмета «Физика» </t>
  </si>
  <si>
    <t>Формирование и оценка функциональной грамотности учащихся средствами учебного предмета «Английский язык»</t>
  </si>
  <si>
    <t>11.05-15.05</t>
  </si>
  <si>
    <t xml:space="preserve">Учителя трудового обучения (технического труда)  </t>
  </si>
  <si>
    <t xml:space="preserve">Педагогические конфликты: профилактика и конструктивное разрешение </t>
  </si>
  <si>
    <t>18.05-29.05</t>
  </si>
  <si>
    <t xml:space="preserve">Педагоги-психологи учреждений общего среднего образования </t>
  </si>
  <si>
    <t xml:space="preserve">Оказание психологической помощи участникам образовательного процесса в кризисных ситуациях </t>
  </si>
  <si>
    <t>Реализация образовательной и культурно-досуговой деятельности учащихся в группе продленного дня</t>
  </si>
  <si>
    <t>18.05-22.05</t>
  </si>
  <si>
    <t>Педагогические работники, которые проводят факультативные занятия в инженерных классах</t>
  </si>
  <si>
    <t>Сопровождение образовательной деятельности в условиях факультативных занятий инженерной  направленности</t>
  </si>
  <si>
    <t>25.05-05.06</t>
  </si>
  <si>
    <t>25.05-29.05</t>
  </si>
  <si>
    <t>Сопровождение детей с расстройствами аутистического спектра в условиях учреждения дошкольного образования</t>
  </si>
  <si>
    <t>01.06-12.06</t>
  </si>
  <si>
    <t>Библиотекари учреждений общего среднего, профессионально-технического образования,  интегрированных библиотек</t>
  </si>
  <si>
    <t>Инновационные формы работы с читателями в условиях информационной среды библиотеки</t>
  </si>
  <si>
    <t>pk103</t>
  </si>
  <si>
    <t>01.06-05.06</t>
  </si>
  <si>
    <t>Современные инструменты и технологии в повышении качества образования</t>
  </si>
  <si>
    <t>08.06-19.06</t>
  </si>
  <si>
    <t>08.06-12.06</t>
  </si>
  <si>
    <t>Учителя иностранного языка, осуществляющие работу с одаренными и высокомотивированными учащимися</t>
  </si>
  <si>
    <t>Содержательно-методические аспекты деятельности классного руководителя по формированию у обучающихся основ духовно-нравственной культуры и патриотизма</t>
  </si>
  <si>
    <t>Развіццё прадметных і метапрадметных кампетэнцый вучняў сродкамі вучэбных прадметаў «Беларуская мова» і «Беларуская літаратура»</t>
  </si>
  <si>
    <t>15.06-26.06</t>
  </si>
  <si>
    <t xml:space="preserve">Председатели учебно-методических объединений заведующих учреждений дошкольного образования </t>
  </si>
  <si>
    <t>15.06-19.06</t>
  </si>
  <si>
    <t>Учителя истории и обществоведения, осуществляющие работу с одаренными и высокомотивированными учащимися</t>
  </si>
  <si>
    <t>pk117</t>
  </si>
  <si>
    <t>Современные подходы к повышению профессиональной компетентности учителя немецкого языка</t>
  </si>
  <si>
    <t>22.06-26.06</t>
  </si>
  <si>
    <t>pk122</t>
  </si>
  <si>
    <t>17.08-28.08</t>
  </si>
  <si>
    <t>Музыкальные руководители</t>
  </si>
  <si>
    <t>Развитие профессиональных компетенций музыкального руководителя</t>
  </si>
  <si>
    <t>17.08-21.08</t>
  </si>
  <si>
    <t>Педагогические работники, которые проводят факультативные занятия аграрных классах</t>
  </si>
  <si>
    <t>Организационно-методические аспекты преподавания факультативных занятий аграрной  направленности</t>
  </si>
  <si>
    <t>Технологические и методические аспекты конструирования урока</t>
  </si>
  <si>
    <t>19.08-27.10</t>
  </si>
  <si>
    <t>Учителя информатики и математики, осуществляющие работу с одаренными и высокомотивированными учащимися</t>
  </si>
  <si>
    <t>24.08-28.08</t>
  </si>
  <si>
    <t>pk136</t>
  </si>
  <si>
    <t xml:space="preserve">Педагогические работники, входящие в резерв руководящих кадров на замещение должности заместителя директора </t>
  </si>
  <si>
    <t>Основы управленческой деятельности в современном учреждении образования</t>
  </si>
  <si>
    <t>25.08-31.10</t>
  </si>
  <si>
    <t>03.09-12.11</t>
  </si>
  <si>
    <t>07.09-18.09</t>
  </si>
  <si>
    <t>pk142</t>
  </si>
  <si>
    <t>07.09-11.09</t>
  </si>
  <si>
    <t>Организация педагогического взаимодействия школы и семьи в современных условиях</t>
  </si>
  <si>
    <t>pk144</t>
  </si>
  <si>
    <t>Педагогические работники учреждений общего среднего образования, расположенных в сельской местности</t>
  </si>
  <si>
    <t>Совершенствование профессиональной компетентности учителя сельской школы</t>
  </si>
  <si>
    <t>Учителя физики и химии, осуществляющие работу с одаренными и высокомотивированными учащимися</t>
  </si>
  <si>
    <t>pk147</t>
  </si>
  <si>
    <t>09.09-19.11</t>
  </si>
  <si>
    <t>14.09-25.09</t>
  </si>
  <si>
    <t>14.09-18.09</t>
  </si>
  <si>
    <t>Мороз Е.А., СШ №20 (ком)</t>
  </si>
  <si>
    <t>pk154</t>
  </si>
  <si>
    <t>Воспитатели социально-педагогических учреждений</t>
  </si>
  <si>
    <t xml:space="preserve">Актуальные аспекты деятельности воспитателя социально-педагогического учреждения </t>
  </si>
  <si>
    <t>16.09-26.11</t>
  </si>
  <si>
    <t>21.09-02.10</t>
  </si>
  <si>
    <t>Педагогические работники, которые проводят факультативные занятия в педагогических классах</t>
  </si>
  <si>
    <t>Организационно-методические аспекты преподавания факультативных занятий педагогической направленности</t>
  </si>
  <si>
    <t>21.09-25.09</t>
  </si>
  <si>
    <t>23.09-03.12</t>
  </si>
  <si>
    <t>28.09-09.10</t>
  </si>
  <si>
    <t>28.09-02.10</t>
  </si>
  <si>
    <t>Методы, приёмы и инструменты современного образовательного процесса</t>
  </si>
  <si>
    <t>01.10-18.12</t>
  </si>
  <si>
    <t>05.10-16.10</t>
  </si>
  <si>
    <t>05.10-09.10</t>
  </si>
  <si>
    <t>Педагогические конфликты: профилактика и конструктивное разрешение</t>
  </si>
  <si>
    <t>12.10-16.10</t>
  </si>
  <si>
    <t>pk177</t>
  </si>
  <si>
    <t>19.10-30.10</t>
  </si>
  <si>
    <t>pk179</t>
  </si>
  <si>
    <t>19.10-23.10</t>
  </si>
  <si>
    <t>Приемные родители, родители-воспитатели детских домов семейного типа</t>
  </si>
  <si>
    <t xml:space="preserve">Профессиональная компетентность замещающих родителей как фактор социализации личности ребенка </t>
  </si>
  <si>
    <t>26.10-30.10</t>
  </si>
  <si>
    <t>02.11-06.11</t>
  </si>
  <si>
    <t>Содержание и методика преподавания предмета «Искусство (мировая и отечественная художественная культура)» в условиях компетентностно ориентированного обучения</t>
  </si>
  <si>
    <t>09.11-20.11</t>
  </si>
  <si>
    <t>09.11-13.11</t>
  </si>
  <si>
    <t>Педагогические работники, входящие в резерв руководящих кадров на замещение должности заведующего учреждением дошкольного образования</t>
  </si>
  <si>
    <t>Формирование профессиональных  компетенций управленческих кадров  дошкольного образования</t>
  </si>
  <si>
    <t>16.11-27.11</t>
  </si>
  <si>
    <t>16.11-20.11</t>
  </si>
  <si>
    <t>23.11-27.11</t>
  </si>
  <si>
    <t>07.12-18.12</t>
  </si>
  <si>
    <t>pk219</t>
  </si>
  <si>
    <t xml:space="preserve">Учителя, преподающие учебный предмет «Основы безопасности жизнедеятельности» </t>
  </si>
  <si>
    <t>Формирование и оценка функциональной грамотности учащихся средствами учебного предмета «Основы безопасности жизнедеятельности»</t>
  </si>
  <si>
    <t>07.12-11.12</t>
  </si>
  <si>
    <t>14.12-18.12</t>
  </si>
  <si>
    <t>Категории</t>
  </si>
  <si>
    <t>5 дневные</t>
  </si>
  <si>
    <t>11 дневные</t>
  </si>
  <si>
    <t>дистанц</t>
  </si>
  <si>
    <t>Итого</t>
  </si>
  <si>
    <t>Педагогические работники со стажем работы в должности до 5 лет, преподающие учебные предметы естественно-математического цикла</t>
  </si>
  <si>
    <t>Педагогические работники, выполняющие функции руководителя школьного музея</t>
  </si>
  <si>
    <t>Руководители по впв</t>
  </si>
  <si>
    <t>Заезд</t>
  </si>
  <si>
    <t>Количество слушателей по факту</t>
  </si>
  <si>
    <t>Примечание</t>
  </si>
  <si>
    <t>пометки</t>
  </si>
  <si>
    <t>Месяц</t>
  </si>
  <si>
    <t>Квартал</t>
  </si>
  <si>
    <t>Заявка района</t>
  </si>
  <si>
    <t>Разница план и заявка</t>
  </si>
  <si>
    <t>Пояснения</t>
  </si>
  <si>
    <t>Кафедра</t>
  </si>
  <si>
    <t>Кол-во учебных часов</t>
  </si>
  <si>
    <t>Тематика
(н1, н1 повтор, н2, н2 повтор)</t>
  </si>
  <si>
    <t>Разница по контрольным цифрам</t>
  </si>
  <si>
    <t>Кто не выполняет</t>
  </si>
  <si>
    <t>Продолжительность обучения (0,25 и т.д.)</t>
  </si>
  <si>
    <t xml:space="preserve">СГ по плану </t>
  </si>
  <si>
    <t>СГ человеко-месяцы ДНЕВНАЯ ФОРМА (по плану)</t>
  </si>
  <si>
    <t>СГ человеко-месяцы ЗАОЧНАЯ ФОРМА (по плану стр. 58)</t>
  </si>
  <si>
    <t>СГ группо-месяцы стр. 59</t>
  </si>
  <si>
    <t>СГ человеко-месяцы ДНЕВНАЯ ФОРМА (по факту) стр. 56</t>
  </si>
  <si>
    <t>СГ человеко-месяцы ЗАОЧНАЯ ФОРМА (по факту) стр. 58</t>
  </si>
  <si>
    <t>ППСиУ</t>
  </si>
  <si>
    <t>н1</t>
  </si>
  <si>
    <t>н2 повтор</t>
  </si>
  <si>
    <t>н1 повтор</t>
  </si>
  <si>
    <t xml:space="preserve">н2 </t>
  </si>
  <si>
    <t>Совершенствование профессиональной компетентности педагогических работников, осуществляющих обучение на дому обучающихся с ОПФР</t>
  </si>
  <si>
    <t>основание????</t>
  </si>
  <si>
    <t>н2</t>
  </si>
  <si>
    <t xml:space="preserve">н1 </t>
  </si>
  <si>
    <t xml:space="preserve">Создание условий для  психологического благополучия обучающихся в образовательной среде </t>
  </si>
  <si>
    <t>16.02-20.02</t>
  </si>
  <si>
    <t>выезд</t>
  </si>
  <si>
    <t>Смолевичский район</t>
  </si>
  <si>
    <t>Организация образовательного процесса при обучении и воспитании учащихся с тяжелыми нарушениями речи и трудностями в обучении</t>
  </si>
  <si>
    <t>ГУО «Вилейская специальная школа-интернат»</t>
  </si>
  <si>
    <t xml:space="preserve">Создание условий для  психологического благополучия обучающихся в образовательной среде  </t>
  </si>
  <si>
    <t>Пуховичский район</t>
  </si>
  <si>
    <t>Логойский район</t>
  </si>
  <si>
    <t>Молодечненский район</t>
  </si>
  <si>
    <t>дист</t>
  </si>
  <si>
    <r>
      <rPr>
        <sz val="13"/>
        <rFont val="Times New Roman"/>
        <charset val="204"/>
      </rPr>
      <t xml:space="preserve">Создание условий для  психологического благополучия обучающихся в образовательной среде </t>
    </r>
    <r>
      <rPr>
        <sz val="13"/>
        <color rgb="FFFF0000"/>
        <rFont val="Times New Roman"/>
        <charset val="204"/>
      </rPr>
      <t xml:space="preserve"> </t>
    </r>
  </si>
  <si>
    <t>Минский район</t>
  </si>
  <si>
    <t>н2  повтор</t>
  </si>
  <si>
    <t>10г</t>
  </si>
  <si>
    <t>госсл</t>
  </si>
  <si>
    <t>ул. Комсомольская</t>
  </si>
  <si>
    <t>1г</t>
  </si>
  <si>
    <t>2г</t>
  </si>
  <si>
    <t>3г</t>
  </si>
  <si>
    <t>4г</t>
  </si>
  <si>
    <t>5г</t>
  </si>
  <si>
    <t>6г</t>
  </si>
  <si>
    <t>7г</t>
  </si>
  <si>
    <t>8г</t>
  </si>
  <si>
    <t>9г</t>
  </si>
  <si>
    <t>ПиПМ</t>
  </si>
  <si>
    <t>28.01-08.04</t>
  </si>
  <si>
    <t>03.02-14.04</t>
  </si>
  <si>
    <t>09.02-13.02</t>
  </si>
  <si>
    <t>23.02-28.02</t>
  </si>
  <si>
    <t>Березинский район</t>
  </si>
  <si>
    <t>23.03-30.04</t>
  </si>
  <si>
    <t>9, 10</t>
  </si>
  <si>
    <t>19, 20</t>
  </si>
  <si>
    <t>Дзержинский район</t>
  </si>
  <si>
    <t>23.11-11.12</t>
  </si>
  <si>
    <t xml:space="preserve">Примечание </t>
  </si>
  <si>
    <t>Срок действия УП</t>
  </si>
  <si>
    <t>ПиПД</t>
  </si>
  <si>
    <t>до 14.02.27</t>
  </si>
  <si>
    <t>до 2027</t>
  </si>
  <si>
    <t>до 20.02.26</t>
  </si>
  <si>
    <t>до 30.12.26</t>
  </si>
  <si>
    <t>Информационно-коммуникационные технологии в работе воспитателя дошкольного образования</t>
  </si>
  <si>
    <t>до 26.03.26</t>
  </si>
  <si>
    <r>
      <rPr>
        <sz val="13"/>
        <color theme="1"/>
        <rFont val="Times New Roman"/>
        <charset val="204"/>
      </rPr>
      <t xml:space="preserve">Педагогическая культура учителя начальных классов как основа профессионализма современного педагога </t>
    </r>
  </si>
  <si>
    <t>до 31.05.26</t>
  </si>
  <si>
    <t>22.06-26.06-хотят ТАМ ЕСТЬ ГРУППА</t>
  </si>
  <si>
    <t>до 06.09.26</t>
  </si>
  <si>
    <t>до 26.04.27</t>
  </si>
  <si>
    <t>до 31.03.27</t>
  </si>
  <si>
    <t>до 28.03.27</t>
  </si>
  <si>
    <t>до 25.03.27</t>
  </si>
  <si>
    <t>26.01-30.01-хотят -УЖЕ ЕСТЬ ТАМ ГРУППА</t>
  </si>
  <si>
    <t>до 04.04.27</t>
  </si>
  <si>
    <t>26.11-16.12</t>
  </si>
  <si>
    <t>Чубис Е.П., СШ №20 (проф)</t>
  </si>
  <si>
    <t>Анискевич А.Н., СШ №20 (ком)</t>
  </si>
  <si>
    <t>Воронович Н.Н., СШ №20 (ком)</t>
  </si>
  <si>
    <t>Козловская А.А., СШ №20 (ком)</t>
  </si>
  <si>
    <t>Маскевич И.Л., СШ №20 (ком)</t>
  </si>
  <si>
    <t>Петровская О.Н., СШ №20 (проф)</t>
  </si>
  <si>
    <t>Мазалевская А.В., СШ №20 (ком)</t>
  </si>
  <si>
    <t xml:space="preserve">Гальцева И.В., СШ №20 (ком) </t>
  </si>
  <si>
    <t xml:space="preserve">Чемеза М.В., СШ №20 (ком)
</t>
  </si>
  <si>
    <t>Симанкова О.Н., СШ №20 (ком)</t>
  </si>
  <si>
    <t>Митина Т.В., СШ №20 (проф)</t>
  </si>
  <si>
    <t>Гусейнова Е.А., СШ №20 (проф)</t>
  </si>
  <si>
    <t>Бородко И.В., СШ №20 (ком)</t>
  </si>
  <si>
    <t>Мацкевич Н.В., СШ №20 (ком)</t>
  </si>
  <si>
    <t>Гиль Ю.А., СШ №20 (проф)</t>
  </si>
  <si>
    <t>pk3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</si>
</sst>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/mm/yy;@"/>
    <numFmt numFmtId="166" formatCode="0.0"/>
  </numFmts>
  <fonts count="15" x14ac:knownFonts="1">
    <font>
      <sz val="10"/>
      <name val="Arial Cyr"/>
      <charset val="204"/>
    </font>
    <font>
      <sz val="16"/>
      <name val="Times New Roman"/>
      <charset val="204"/>
    </font>
    <font>
      <sz val="13"/>
      <color theme="1"/>
      <name val="Times New Roman"/>
      <charset val="204"/>
    </font>
    <font>
      <sz val="13"/>
      <name val="Times New Roman"/>
      <charset val="204"/>
    </font>
    <font>
      <sz val="13"/>
      <color rgb="FFFF0000"/>
      <name val="Times New Roman"/>
      <charset val="204"/>
    </font>
    <font>
      <b/>
      <sz val="16"/>
      <name val="Times New Roman"/>
      <charset val="204"/>
    </font>
    <font>
      <b/>
      <sz val="13"/>
      <name val="Times New Roman"/>
      <charset val="204"/>
    </font>
    <font>
      <b/>
      <sz val="16"/>
      <color rgb="FFFF0000"/>
      <name val="Times New Roman"/>
      <charset val="204"/>
    </font>
    <font>
      <sz val="16"/>
      <name val="Arial Cyr"/>
      <charset val="204"/>
    </font>
    <font>
      <sz val="13"/>
      <color rgb="FF000000"/>
      <name val="Times New Roman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</cellStyleXfs>
  <cellXfs count="111">
    <xf numFmtId="0" fontId="0" fillId="0" borderId="0" xfId="0"/>
    <xf numFmtId="2" fontId="1" fillId="0" borderId="0" xfId="8" applyNumberFormat="1" applyFont="1" applyFill="1" applyBorder="1" applyAlignment="1">
      <alignment horizontal="center" vertical="center" wrapText="1"/>
    </xf>
    <xf numFmtId="2" fontId="2" fillId="0" borderId="0" xfId="8" applyNumberFormat="1" applyFont="1" applyFill="1" applyBorder="1" applyAlignment="1">
      <alignment horizontal="center" vertical="center" wrapText="1"/>
    </xf>
    <xf numFmtId="1" fontId="3" fillId="0" borderId="0" xfId="8" applyNumberFormat="1" applyFont="1" applyFill="1" applyBorder="1" applyAlignment="1">
      <alignment horizontal="center" vertical="center" wrapText="1"/>
    </xf>
    <xf numFmtId="1" fontId="3" fillId="0" borderId="0" xfId="8" applyNumberFormat="1" applyFont="1" applyFill="1" applyBorder="1" applyAlignment="1">
      <alignment horizontal="left" vertical="center" wrapText="1"/>
    </xf>
    <xf numFmtId="0" fontId="3" fillId="0" borderId="0" xfId="8" applyFont="1" applyFill="1" applyBorder="1" applyAlignment="1">
      <alignment horizontal="left" vertical="center" wrapText="1"/>
    </xf>
    <xf numFmtId="0" fontId="3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vertical="center" wrapText="1"/>
    </xf>
    <xf numFmtId="1" fontId="3" fillId="0" borderId="0" xfId="8" applyNumberFormat="1" applyFont="1" applyFill="1" applyBorder="1" applyAlignment="1">
      <alignment vertical="center" wrapText="1"/>
    </xf>
    <xf numFmtId="2" fontId="3" fillId="0" borderId="0" xfId="8" applyNumberFormat="1" applyFont="1" applyFill="1" applyBorder="1" applyAlignment="1">
      <alignment horizontal="center" vertical="center" wrapText="1"/>
    </xf>
    <xf numFmtId="2" fontId="3" fillId="0" borderId="0" xfId="8" applyNumberFormat="1" applyFont="1" applyFill="1" applyBorder="1" applyAlignment="1">
      <alignment horizontal="left" vertical="center" wrapText="1"/>
    </xf>
    <xf numFmtId="2" fontId="4" fillId="0" borderId="0" xfId="8" applyNumberFormat="1" applyFont="1" applyFill="1" applyBorder="1" applyAlignment="1">
      <alignment horizontal="left" vertical="center" wrapText="1"/>
    </xf>
    <xf numFmtId="1" fontId="5" fillId="0" borderId="1" xfId="8" applyNumberFormat="1" applyFont="1" applyFill="1" applyBorder="1" applyAlignment="1" applyProtection="1">
      <alignment horizontal="center" textRotation="90" wrapText="1"/>
      <protection locked="0"/>
    </xf>
    <xf numFmtId="0" fontId="5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8" applyFont="1" applyFill="1" applyBorder="1" applyAlignment="1" applyProtection="1">
      <alignment horizontal="center" vertical="center" wrapText="1"/>
      <protection locked="0"/>
    </xf>
    <xf numFmtId="1" fontId="3" fillId="0" borderId="1" xfId="8" applyNumberFormat="1" applyFont="1" applyFill="1" applyBorder="1" applyAlignment="1">
      <alignment horizontal="center" vertical="center" wrapText="1"/>
    </xf>
    <xf numFmtId="1" fontId="3" fillId="0" borderId="1" xfId="8" applyNumberFormat="1" applyFont="1" applyFill="1" applyBorder="1" applyAlignment="1">
      <alignment horizontal="left" vertical="center" wrapText="1"/>
    </xf>
    <xf numFmtId="164" fontId="3" fillId="0" borderId="1" xfId="8" applyNumberFormat="1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center" vertical="center" wrapText="1"/>
    </xf>
    <xf numFmtId="1" fontId="3" fillId="0" borderId="2" xfId="8" applyNumberFormat="1" applyFont="1" applyFill="1" applyBorder="1" applyAlignment="1">
      <alignment horizontal="left" vertical="top" wrapText="1"/>
    </xf>
    <xf numFmtId="1" fontId="3" fillId="0" borderId="2" xfId="8" applyNumberFormat="1" applyFont="1" applyFill="1" applyBorder="1" applyAlignment="1">
      <alignment horizontal="left" vertical="center" wrapText="1"/>
    </xf>
    <xf numFmtId="164" fontId="3" fillId="2" borderId="1" xfId="8" applyNumberFormat="1" applyFont="1" applyFill="1" applyBorder="1" applyAlignment="1">
      <alignment horizontal="left" vertical="center" wrapText="1"/>
    </xf>
    <xf numFmtId="1" fontId="2" fillId="0" borderId="1" xfId="8" applyNumberFormat="1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1" fontId="3" fillId="2" borderId="1" xfId="8" applyNumberFormat="1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1" fontId="3" fillId="0" borderId="1" xfId="8" applyNumberFormat="1" applyFont="1" applyFill="1" applyBorder="1" applyAlignment="1">
      <alignment horizontal="left" vertical="top" wrapText="1"/>
    </xf>
    <xf numFmtId="0" fontId="2" fillId="0" borderId="1" xfId="8" applyFont="1" applyFill="1" applyBorder="1" applyAlignment="1">
      <alignment horizontal="left" vertical="center" wrapText="1"/>
    </xf>
    <xf numFmtId="1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164" fontId="3" fillId="0" borderId="2" xfId="8" applyNumberFormat="1" applyFont="1" applyFill="1" applyBorder="1" applyAlignment="1">
      <alignment horizontal="left" vertical="center" wrapText="1"/>
    </xf>
    <xf numFmtId="1" fontId="3" fillId="0" borderId="2" xfId="8" applyNumberFormat="1" applyFont="1" applyFill="1" applyBorder="1" applyAlignment="1">
      <alignment horizontal="center" vertical="center" wrapText="1"/>
    </xf>
    <xf numFmtId="0" fontId="3" fillId="0" borderId="2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 applyProtection="1">
      <alignment horizontal="left" vertical="center" wrapText="1"/>
      <protection locked="0"/>
    </xf>
    <xf numFmtId="165" fontId="5" fillId="0" borderId="1" xfId="8" applyNumberFormat="1" applyFont="1" applyFill="1" applyBorder="1" applyAlignment="1" applyProtection="1">
      <alignment horizontal="center" textRotation="90" wrapText="1"/>
      <protection locked="0"/>
    </xf>
    <xf numFmtId="0" fontId="5" fillId="0" borderId="1" xfId="8" applyFont="1" applyFill="1" applyBorder="1" applyAlignment="1">
      <alignment horizontal="left" vertical="center" wrapText="1"/>
    </xf>
    <xf numFmtId="2" fontId="5" fillId="0" borderId="1" xfId="8" applyNumberFormat="1" applyFont="1" applyFill="1" applyBorder="1" applyAlignment="1" applyProtection="1">
      <alignment horizontal="center" textRotation="90" wrapText="1"/>
      <protection locked="0"/>
    </xf>
    <xf numFmtId="0" fontId="4" fillId="0" borderId="1" xfId="8" applyFont="1" applyFill="1" applyBorder="1" applyAlignment="1">
      <alignment horizontal="center" vertical="center" wrapText="1"/>
    </xf>
    <xf numFmtId="1" fontId="3" fillId="0" borderId="1" xfId="8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1" fontId="4" fillId="0" borderId="1" xfId="8" applyNumberFormat="1" applyFont="1" applyFill="1" applyBorder="1" applyAlignment="1">
      <alignment horizontal="center" vertical="center" wrapText="1"/>
    </xf>
    <xf numFmtId="2" fontId="3" fillId="0" borderId="1" xfId="8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1" fontId="2" fillId="0" borderId="1" xfId="8" applyNumberFormat="1" applyFont="1" applyFill="1" applyBorder="1" applyAlignment="1">
      <alignment vertical="center" wrapText="1"/>
    </xf>
    <xf numFmtId="1" fontId="5" fillId="0" borderId="1" xfId="8" applyNumberFormat="1" applyFont="1" applyFill="1" applyBorder="1" applyAlignment="1" applyProtection="1">
      <alignment horizontal="left" textRotation="90" wrapText="1"/>
      <protection locked="0"/>
    </xf>
    <xf numFmtId="2" fontId="7" fillId="0" borderId="1" xfId="8" applyNumberFormat="1" applyFont="1" applyFill="1" applyBorder="1" applyAlignment="1" applyProtection="1">
      <alignment horizontal="left" textRotation="90" wrapText="1"/>
      <protection locked="0"/>
    </xf>
    <xf numFmtId="2" fontId="5" fillId="0" borderId="1" xfId="8" applyNumberFormat="1" applyFont="1" applyFill="1" applyBorder="1" applyAlignment="1">
      <alignment horizontal="center" textRotation="90" wrapText="1"/>
    </xf>
    <xf numFmtId="2" fontId="4" fillId="0" borderId="1" xfId="8" applyNumberFormat="1" applyFont="1" applyFill="1" applyBorder="1" applyAlignment="1">
      <alignment horizontal="left" vertical="center" wrapText="1"/>
    </xf>
    <xf numFmtId="2" fontId="2" fillId="0" borderId="1" xfId="8" applyNumberFormat="1" applyFont="1" applyFill="1" applyBorder="1" applyAlignment="1">
      <alignment horizontal="left" vertical="center" wrapText="1"/>
    </xf>
    <xf numFmtId="0" fontId="8" fillId="0" borderId="0" xfId="8" applyFont="1" applyFill="1" applyBorder="1"/>
    <xf numFmtId="0" fontId="3" fillId="0" borderId="1" xfId="0" applyFont="1" applyFill="1" applyBorder="1" applyAlignment="1">
      <alignment horizontal="left" vertical="center" wrapText="1"/>
    </xf>
    <xf numFmtId="166" fontId="3" fillId="0" borderId="0" xfId="8" applyNumberFormat="1" applyFont="1" applyFill="1" applyBorder="1" applyAlignment="1">
      <alignment horizontal="center" vertical="center" wrapText="1"/>
    </xf>
    <xf numFmtId="1" fontId="3" fillId="3" borderId="1" xfId="8" applyNumberFormat="1" applyFont="1" applyFill="1" applyBorder="1" applyAlignment="1">
      <alignment horizontal="center" vertical="center" wrapText="1"/>
    </xf>
    <xf numFmtId="2" fontId="3" fillId="4" borderId="0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9" fontId="3" fillId="0" borderId="1" xfId="8" applyNumberFormat="1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/>
    </xf>
    <xf numFmtId="1" fontId="7" fillId="0" borderId="1" xfId="8" applyNumberFormat="1" applyFont="1" applyFill="1" applyBorder="1" applyAlignment="1" applyProtection="1">
      <alignment horizontal="center" textRotation="90" wrapText="1"/>
      <protection locked="0"/>
    </xf>
    <xf numFmtId="0" fontId="3" fillId="5" borderId="0" xfId="8" applyFont="1" applyFill="1" applyBorder="1" applyAlignment="1">
      <alignment horizontal="left" vertical="center" wrapText="1"/>
    </xf>
    <xf numFmtId="0" fontId="6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wrapText="1"/>
    </xf>
    <xf numFmtId="0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3" fillId="6" borderId="1" xfId="8" applyNumberFormat="1" applyFont="1" applyFill="1" applyBorder="1" applyAlignment="1">
      <alignment horizontal="left" vertical="center" wrapText="1"/>
    </xf>
    <xf numFmtId="2" fontId="3" fillId="0" borderId="1" xfId="8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" fillId="2" borderId="0" xfId="8" applyNumberFormat="1" applyFont="1" applyFill="1" applyBorder="1" applyAlignment="1">
      <alignment horizontal="center" vertical="center" wrapText="1"/>
    </xf>
    <xf numFmtId="2" fontId="3" fillId="2" borderId="0" xfId="8" applyNumberFormat="1" applyFont="1" applyFill="1" applyBorder="1" applyAlignment="1">
      <alignment horizontal="center" vertical="center" wrapText="1"/>
    </xf>
    <xf numFmtId="1" fontId="3" fillId="2" borderId="0" xfId="8" applyNumberFormat="1" applyFont="1" applyFill="1" applyBorder="1" applyAlignment="1">
      <alignment horizontal="center" vertical="center" wrapText="1"/>
    </xf>
    <xf numFmtId="1" fontId="3" fillId="2" borderId="0" xfId="8" applyNumberFormat="1" applyFont="1" applyFill="1" applyBorder="1" applyAlignment="1">
      <alignment horizontal="left" vertical="center" wrapText="1"/>
    </xf>
    <xf numFmtId="0" fontId="3" fillId="2" borderId="0" xfId="8" applyFont="1" applyFill="1" applyBorder="1" applyAlignment="1">
      <alignment horizontal="left" vertical="center" wrapText="1"/>
    </xf>
    <xf numFmtId="0" fontId="3" fillId="2" borderId="0" xfId="8" applyFont="1" applyFill="1" applyBorder="1" applyAlignment="1">
      <alignment horizontal="left" vertical="top" wrapText="1"/>
    </xf>
    <xf numFmtId="1" fontId="5" fillId="2" borderId="1" xfId="8" applyNumberFormat="1" applyFont="1" applyFill="1" applyBorder="1" applyAlignment="1" applyProtection="1">
      <alignment horizontal="center" textRotation="90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left" vertical="center" wrapText="1"/>
      <protection locked="0"/>
    </xf>
    <xf numFmtId="1" fontId="3" fillId="2" borderId="1" xfId="8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8" applyNumberFormat="1" applyFont="1" applyFill="1" applyBorder="1" applyAlignment="1">
      <alignment horizontal="left" vertical="top" wrapText="1"/>
    </xf>
    <xf numFmtId="1" fontId="3" fillId="2" borderId="1" xfId="8" applyNumberFormat="1" applyFont="1" applyFill="1" applyBorder="1" applyAlignment="1">
      <alignment horizontal="left" vertical="top" wrapText="1"/>
    </xf>
    <xf numFmtId="165" fontId="5" fillId="2" borderId="1" xfId="8" applyNumberFormat="1" applyFont="1" applyFill="1" applyBorder="1" applyAlignment="1" applyProtection="1">
      <alignment horizontal="center" textRotation="90" wrapText="1"/>
      <protection locked="0"/>
    </xf>
    <xf numFmtId="0" fontId="8" fillId="2" borderId="0" xfId="8" applyFont="1" applyFill="1" applyBorder="1"/>
    <xf numFmtId="2" fontId="3" fillId="2" borderId="0" xfId="8" applyNumberFormat="1" applyFont="1" applyFill="1" applyBorder="1" applyAlignment="1">
      <alignment horizontal="left" vertical="center" wrapText="1"/>
    </xf>
    <xf numFmtId="1" fontId="6" fillId="2" borderId="0" xfId="8" applyNumberFormat="1" applyFont="1" applyFill="1" applyBorder="1" applyAlignment="1">
      <alignment horizontal="center" vertical="center" wrapText="1"/>
    </xf>
    <xf numFmtId="1" fontId="6" fillId="2" borderId="0" xfId="8" applyNumberFormat="1" applyFont="1" applyFill="1" applyBorder="1" applyAlignment="1">
      <alignment horizontal="left" vertical="top" wrapText="1"/>
    </xf>
    <xf numFmtId="166" fontId="6" fillId="2" borderId="0" xfId="8" applyNumberFormat="1" applyFont="1" applyFill="1" applyBorder="1" applyAlignment="1">
      <alignment horizontal="center" vertical="center" wrapText="1"/>
    </xf>
    <xf numFmtId="166" fontId="3" fillId="2" borderId="0" xfId="8" applyNumberFormat="1" applyFont="1" applyFill="1" applyBorder="1" applyAlignment="1">
      <alignment horizontal="left" vertical="center" wrapText="1"/>
    </xf>
    <xf numFmtId="0" fontId="14" fillId="2" borderId="1" xfId="8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8" applyNumberFormat="1" applyFont="1" applyFill="1" applyBorder="1" applyAlignment="1">
      <alignment horizontal="left" vertical="top" wrapText="1"/>
    </xf>
  </cellXfs>
  <cellStyles count="9">
    <cellStyle name="40% — акцент6 2" xfId="1"/>
    <cellStyle name="40% — акцент6 2 2" xfId="2"/>
    <cellStyle name="40% — акцент6 2 2 2" xfId="3"/>
    <cellStyle name="40% — акцент6 2 2 2 2" xfId="4"/>
    <cellStyle name="Normal_Заявки районов 2" xfId="5"/>
    <cellStyle name="Обычный" xfId="0" builtinId="0"/>
    <cellStyle name="Обычный 2" xfId="6"/>
    <cellStyle name="Обычный 2 2" xfId="7"/>
    <cellStyle name="Обычный 2 3" xfId="8"/>
  </cellStyles>
  <dxfs count="0"/>
  <tableStyles count="0" defaultTableStyle="TableStyleMedium9" defaultPivotStyle="PivotStyleLight16"/>
  <colors>
    <mruColors>
      <color rgb="FF0B2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=&#1056;&#1072;&#1079;&#1085;&#1072;&#1088;&#1103;&#1076;&#1082;&#1072;%20&#1055;&#105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заезд 12.01-16.01.2026"/>
      <sheetName val="2 заезд 19.01-23.01.2026"/>
      <sheetName val="3 заезд 26.01-30.01.2026"/>
      <sheetName val="февраль 2026 сборы"/>
      <sheetName val="4 заезд 02.03-06.03.2026"/>
      <sheetName val="5 заезд 09.03-13.03.2026"/>
      <sheetName val="6 заезд 16.03-20.03.2026"/>
      <sheetName val="7 заезд 23.03-27.03.2026"/>
      <sheetName val="8 заезд 30.03-03.04.2026"/>
      <sheetName val="9 заезд 06.04-10.04.2026"/>
      <sheetName val="10 заезд 13.04-17.04.2026"/>
      <sheetName val="11 заезд 04.05-08.05.2026"/>
      <sheetName val="12 заезд 11.05-15.05.2026"/>
      <sheetName val="13 заезд 18.05-22.05.2026"/>
      <sheetName val="14 заезд 25.05-29.05.2026"/>
      <sheetName val="15 заезд 01.06-05.06.2026"/>
      <sheetName val="16 заезд 08.06-12.06.2026"/>
      <sheetName val="17 заезд 15.06-19.06.2026"/>
      <sheetName val="18 заезд 22.06-26.06.2026"/>
      <sheetName val="19 заезд 17.08-21.08.2026"/>
      <sheetName val="20 заезд 24.08-28.08.2026"/>
      <sheetName val="21 заезд 07.09-11.09.2026"/>
      <sheetName val="22 заезд 14.09-18.09.2026"/>
      <sheetName val="23 заезд 21.09-25.09.2026"/>
      <sheetName val="24 заезд 28.09-02.10.2026"/>
      <sheetName val="25 заезд 05.10-09.10.2026"/>
      <sheetName val="26 заезд 12.10-16.10.2026"/>
      <sheetName val="27 заезд 19.10-23.10.2026"/>
      <sheetName val="28 заезд 26.10-30.10.2026"/>
      <sheetName val="29 заезд 02.11-06.11.2026"/>
      <sheetName val="30 заезд 09.11-13.11.2026"/>
      <sheetName val="31 заезд 16.11-20.11.2026"/>
      <sheetName val="32 заезд 23.11-27.11.2026"/>
      <sheetName val="33 заезд 07.12-11.12.2026"/>
      <sheetName val="34 заезд 14.12-18.12.2026"/>
      <sheetName val="ИТОГ ПО ОБЛАСТИ"/>
      <sheetName val="ИТОГ ПО РАЙОНАМ"/>
      <sheetName val="воспит ГПД, СПЦ"/>
      <sheetName val="воспит УДО"/>
      <sheetName val="муз руковод"/>
      <sheetName val="нач классов"/>
      <sheetName val="завед УДО"/>
      <sheetName val="ИЗО"/>
      <sheetName val="руковод по физвоспит"/>
      <sheetName val="труд"/>
      <sheetName val="ОБЖ"/>
      <sheetName val="педаг работники ОЗЕМ"/>
      <sheetName val="руков ВПВ"/>
      <sheetName val="англ язык"/>
      <sheetName val="бел язык"/>
      <sheetName val="русск язык"/>
      <sheetName val="биология"/>
      <sheetName val="география"/>
      <sheetName val="одаренные"/>
      <sheetName val="иностр, немецк языки"/>
      <sheetName val="информатика"/>
      <sheetName val="история"/>
      <sheetName val="математ"/>
      <sheetName val="музыка"/>
      <sheetName val="физика"/>
      <sheetName val="химия"/>
      <sheetName val="МХК"/>
      <sheetName val="библиотека"/>
      <sheetName val="зам дир УВР"/>
      <sheetName val="псих, социал, кл рук, организат"/>
      <sheetName val="псих УОСО, УДО"/>
      <sheetName val="педаг работники КОМАР"/>
      <sheetName val="резерв РК"/>
      <sheetName val="кл руков"/>
    </sheetNames>
    <sheetDataSet>
      <sheetData sheetId="0">
        <row r="31">
          <cell r="G31">
            <v>16</v>
          </cell>
          <cell r="I31">
            <v>30</v>
          </cell>
          <cell r="K31">
            <v>18</v>
          </cell>
          <cell r="M31">
            <v>26</v>
          </cell>
          <cell r="O31">
            <v>18</v>
          </cell>
          <cell r="Q31">
            <v>28</v>
          </cell>
          <cell r="S31">
            <v>14</v>
          </cell>
          <cell r="U31">
            <v>26</v>
          </cell>
          <cell r="AA31">
            <v>18</v>
          </cell>
          <cell r="AC31">
            <v>29</v>
          </cell>
          <cell r="AK31">
            <v>26</v>
          </cell>
        </row>
      </sheetData>
      <sheetData sheetId="1">
        <row r="31">
          <cell r="C31">
            <v>18</v>
          </cell>
          <cell r="E31">
            <v>27</v>
          </cell>
          <cell r="G31">
            <v>16</v>
          </cell>
          <cell r="I31">
            <v>25</v>
          </cell>
          <cell r="K31">
            <v>16</v>
          </cell>
          <cell r="M31">
            <v>25</v>
          </cell>
          <cell r="O31">
            <v>14</v>
          </cell>
          <cell r="Q31">
            <v>30</v>
          </cell>
          <cell r="S31">
            <v>0</v>
          </cell>
          <cell r="U31">
            <v>30</v>
          </cell>
          <cell r="Y31">
            <v>25</v>
          </cell>
          <cell r="AG31">
            <v>0</v>
          </cell>
        </row>
      </sheetData>
      <sheetData sheetId="2">
        <row r="31">
          <cell r="C31">
            <v>15</v>
          </cell>
          <cell r="E31">
            <v>30</v>
          </cell>
          <cell r="G31">
            <v>16</v>
          </cell>
          <cell r="I31">
            <v>30</v>
          </cell>
          <cell r="K31">
            <v>17</v>
          </cell>
          <cell r="M31">
            <v>28</v>
          </cell>
          <cell r="O31">
            <v>18</v>
          </cell>
          <cell r="Q31">
            <v>30</v>
          </cell>
          <cell r="U31">
            <v>25</v>
          </cell>
        </row>
      </sheetData>
      <sheetData sheetId="3">
        <row r="31">
          <cell r="E31">
            <v>28</v>
          </cell>
          <cell r="I31">
            <v>25</v>
          </cell>
          <cell r="M31">
            <v>25</v>
          </cell>
          <cell r="U31">
            <v>30</v>
          </cell>
          <cell r="AG31">
            <v>25</v>
          </cell>
          <cell r="AK31">
            <v>25</v>
          </cell>
          <cell r="AO31">
            <v>25</v>
          </cell>
        </row>
      </sheetData>
      <sheetData sheetId="4">
        <row r="31">
          <cell r="C31">
            <v>15</v>
          </cell>
          <cell r="E31">
            <v>30</v>
          </cell>
          <cell r="G31">
            <v>16</v>
          </cell>
          <cell r="I31">
            <v>30</v>
          </cell>
          <cell r="O31">
            <v>12</v>
          </cell>
          <cell r="Q31">
            <v>27</v>
          </cell>
          <cell r="S31">
            <v>19</v>
          </cell>
          <cell r="U31">
            <v>26</v>
          </cell>
          <cell r="Y31">
            <v>28</v>
          </cell>
          <cell r="AA31">
            <v>13</v>
          </cell>
          <cell r="AC31">
            <v>25</v>
          </cell>
          <cell r="AE31">
            <v>0</v>
          </cell>
          <cell r="AG31">
            <v>30</v>
          </cell>
        </row>
      </sheetData>
      <sheetData sheetId="5">
        <row r="31">
          <cell r="C31">
            <v>19</v>
          </cell>
          <cell r="E31">
            <v>30</v>
          </cell>
          <cell r="G31">
            <v>16</v>
          </cell>
          <cell r="I31">
            <v>25</v>
          </cell>
          <cell r="K31">
            <v>16</v>
          </cell>
          <cell r="M31">
            <v>25</v>
          </cell>
          <cell r="O31">
            <v>17</v>
          </cell>
          <cell r="Q31">
            <v>25</v>
          </cell>
          <cell r="S31">
            <v>14</v>
          </cell>
          <cell r="U31">
            <v>25</v>
          </cell>
          <cell r="W31">
            <v>15</v>
          </cell>
          <cell r="Y31">
            <v>25</v>
          </cell>
          <cell r="AE31">
            <v>0</v>
          </cell>
          <cell r="AG31">
            <v>28</v>
          </cell>
        </row>
      </sheetData>
      <sheetData sheetId="6">
        <row r="31">
          <cell r="C31">
            <v>19</v>
          </cell>
          <cell r="E31">
            <v>29</v>
          </cell>
          <cell r="G31">
            <v>18</v>
          </cell>
          <cell r="I31">
            <v>29</v>
          </cell>
          <cell r="K31">
            <v>17</v>
          </cell>
          <cell r="M31">
            <v>28</v>
          </cell>
        </row>
      </sheetData>
      <sheetData sheetId="7">
        <row r="31">
          <cell r="C31">
            <v>14</v>
          </cell>
          <cell r="E31">
            <v>25</v>
          </cell>
          <cell r="G31">
            <v>19</v>
          </cell>
          <cell r="I31">
            <v>28</v>
          </cell>
          <cell r="K31">
            <v>17</v>
          </cell>
          <cell r="M31">
            <v>25</v>
          </cell>
          <cell r="O31">
            <v>14</v>
          </cell>
          <cell r="Q31">
            <v>30</v>
          </cell>
          <cell r="S31">
            <v>10</v>
          </cell>
          <cell r="U31">
            <v>30</v>
          </cell>
          <cell r="W31">
            <v>8</v>
          </cell>
          <cell r="Y31">
            <v>25</v>
          </cell>
          <cell r="AA31">
            <v>16</v>
          </cell>
          <cell r="AC31">
            <v>25</v>
          </cell>
        </row>
      </sheetData>
      <sheetData sheetId="8">
        <row r="31">
          <cell r="C31">
            <v>11</v>
          </cell>
          <cell r="E31">
            <v>30</v>
          </cell>
          <cell r="G31">
            <v>17</v>
          </cell>
          <cell r="I31">
            <v>30</v>
          </cell>
          <cell r="K31">
            <v>13</v>
          </cell>
          <cell r="M31">
            <v>30</v>
          </cell>
          <cell r="O31">
            <v>12</v>
          </cell>
          <cell r="Q31">
            <v>30</v>
          </cell>
          <cell r="S31">
            <v>17</v>
          </cell>
          <cell r="U31">
            <v>25</v>
          </cell>
        </row>
      </sheetData>
      <sheetData sheetId="9">
        <row r="31">
          <cell r="G31">
            <v>15</v>
          </cell>
          <cell r="I31">
            <v>25</v>
          </cell>
          <cell r="K31">
            <v>18</v>
          </cell>
          <cell r="M31">
            <v>26</v>
          </cell>
          <cell r="O31">
            <v>16</v>
          </cell>
          <cell r="Q31">
            <v>25</v>
          </cell>
          <cell r="S31">
            <v>16</v>
          </cell>
          <cell r="U31">
            <v>30</v>
          </cell>
          <cell r="W31">
            <v>14</v>
          </cell>
          <cell r="Y31">
            <v>30</v>
          </cell>
          <cell r="AA31">
            <v>11</v>
          </cell>
          <cell r="AC31">
            <v>25</v>
          </cell>
          <cell r="AE31">
            <v>15</v>
          </cell>
          <cell r="AG31">
            <v>26</v>
          </cell>
          <cell r="AK31">
            <v>25</v>
          </cell>
        </row>
      </sheetData>
      <sheetData sheetId="10">
        <row r="31">
          <cell r="C31">
            <v>15</v>
          </cell>
          <cell r="E31">
            <v>30</v>
          </cell>
          <cell r="G31">
            <v>12</v>
          </cell>
          <cell r="I31">
            <v>25</v>
          </cell>
          <cell r="K31">
            <v>12</v>
          </cell>
          <cell r="M31">
            <v>27</v>
          </cell>
          <cell r="O31">
            <v>17</v>
          </cell>
          <cell r="Q31">
            <v>26</v>
          </cell>
          <cell r="S31">
            <v>12</v>
          </cell>
          <cell r="U31">
            <v>25</v>
          </cell>
        </row>
      </sheetData>
      <sheetData sheetId="11">
        <row r="31">
          <cell r="C31">
            <v>17</v>
          </cell>
          <cell r="E31">
            <v>30</v>
          </cell>
          <cell r="G31">
            <v>12</v>
          </cell>
          <cell r="I31">
            <v>25</v>
          </cell>
          <cell r="O31">
            <v>13</v>
          </cell>
          <cell r="Q31">
            <v>30</v>
          </cell>
          <cell r="S31">
            <v>12</v>
          </cell>
          <cell r="U31">
            <v>29</v>
          </cell>
          <cell r="W31">
            <v>16</v>
          </cell>
          <cell r="Y31">
            <v>25</v>
          </cell>
          <cell r="AA31">
            <v>15</v>
          </cell>
          <cell r="AC31">
            <v>26</v>
          </cell>
        </row>
      </sheetData>
      <sheetData sheetId="12">
        <row r="31">
          <cell r="C31">
            <v>15</v>
          </cell>
          <cell r="E31">
            <v>30</v>
          </cell>
          <cell r="G31">
            <v>19</v>
          </cell>
          <cell r="I31">
            <v>30</v>
          </cell>
          <cell r="K31">
            <v>18</v>
          </cell>
          <cell r="M31">
            <v>25</v>
          </cell>
          <cell r="O31">
            <v>17</v>
          </cell>
          <cell r="Q31">
            <v>25</v>
          </cell>
          <cell r="S31">
            <v>11</v>
          </cell>
          <cell r="U31">
            <v>25</v>
          </cell>
          <cell r="W31">
            <v>19</v>
          </cell>
          <cell r="Y31">
            <v>29</v>
          </cell>
          <cell r="AA31">
            <v>17</v>
          </cell>
          <cell r="AC31">
            <v>26</v>
          </cell>
        </row>
      </sheetData>
      <sheetData sheetId="13">
        <row r="31">
          <cell r="C31">
            <v>17</v>
          </cell>
          <cell r="E31">
            <v>28</v>
          </cell>
          <cell r="G31">
            <v>13</v>
          </cell>
          <cell r="I31">
            <v>25</v>
          </cell>
          <cell r="K31">
            <v>10</v>
          </cell>
          <cell r="M31">
            <v>27</v>
          </cell>
          <cell r="O31">
            <v>11</v>
          </cell>
          <cell r="Q31">
            <v>25</v>
          </cell>
        </row>
      </sheetData>
      <sheetData sheetId="14">
        <row r="31">
          <cell r="C31">
            <v>17</v>
          </cell>
          <cell r="E31">
            <v>25</v>
          </cell>
          <cell r="G31">
            <v>18</v>
          </cell>
          <cell r="I31">
            <v>25</v>
          </cell>
          <cell r="K31">
            <v>15</v>
          </cell>
          <cell r="M31">
            <v>30</v>
          </cell>
          <cell r="O31">
            <v>14</v>
          </cell>
          <cell r="Q31">
            <v>30</v>
          </cell>
          <cell r="S31">
            <v>0</v>
          </cell>
          <cell r="U31">
            <v>25</v>
          </cell>
        </row>
      </sheetData>
      <sheetData sheetId="15">
        <row r="31">
          <cell r="C31">
            <v>16</v>
          </cell>
          <cell r="E31">
            <v>30</v>
          </cell>
          <cell r="G31">
            <v>20</v>
          </cell>
          <cell r="I31">
            <v>30</v>
          </cell>
          <cell r="K31">
            <v>15</v>
          </cell>
          <cell r="M31">
            <v>30</v>
          </cell>
          <cell r="O31">
            <v>15</v>
          </cell>
          <cell r="Q31">
            <v>28</v>
          </cell>
          <cell r="S31">
            <v>9</v>
          </cell>
          <cell r="U31">
            <v>26</v>
          </cell>
          <cell r="W31">
            <v>12</v>
          </cell>
          <cell r="Y31">
            <v>26</v>
          </cell>
          <cell r="AC31">
            <v>25</v>
          </cell>
        </row>
      </sheetData>
      <sheetData sheetId="16">
        <row r="31">
          <cell r="C31">
            <v>21</v>
          </cell>
          <cell r="E31">
            <v>30</v>
          </cell>
          <cell r="G31">
            <v>18</v>
          </cell>
          <cell r="I31">
            <v>25</v>
          </cell>
          <cell r="K31">
            <v>15</v>
          </cell>
          <cell r="M31">
            <v>30</v>
          </cell>
          <cell r="O31">
            <v>9</v>
          </cell>
          <cell r="Q31">
            <v>28</v>
          </cell>
          <cell r="S31">
            <v>11</v>
          </cell>
          <cell r="U31">
            <v>25</v>
          </cell>
        </row>
      </sheetData>
      <sheetData sheetId="17">
        <row r="31">
          <cell r="C31">
            <v>18</v>
          </cell>
          <cell r="E31">
            <v>25</v>
          </cell>
          <cell r="G31">
            <v>13</v>
          </cell>
          <cell r="I31">
            <v>25</v>
          </cell>
          <cell r="O31">
            <v>16</v>
          </cell>
          <cell r="Q31">
            <v>27</v>
          </cell>
          <cell r="S31">
            <v>21</v>
          </cell>
          <cell r="U31">
            <v>26</v>
          </cell>
          <cell r="Y31">
            <v>25</v>
          </cell>
        </row>
      </sheetData>
      <sheetData sheetId="18">
        <row r="31">
          <cell r="C31">
            <v>10</v>
          </cell>
          <cell r="E31">
            <v>25</v>
          </cell>
          <cell r="G31">
            <v>18</v>
          </cell>
          <cell r="I31">
            <v>30</v>
          </cell>
          <cell r="K31">
            <v>15</v>
          </cell>
          <cell r="M31">
            <v>30</v>
          </cell>
          <cell r="O31">
            <v>15</v>
          </cell>
          <cell r="Q31">
            <v>26</v>
          </cell>
          <cell r="S31">
            <v>17</v>
          </cell>
          <cell r="U31">
            <v>25</v>
          </cell>
          <cell r="W31">
            <v>0</v>
          </cell>
          <cell r="Y31">
            <v>30</v>
          </cell>
          <cell r="AC31">
            <v>0</v>
          </cell>
        </row>
      </sheetData>
      <sheetData sheetId="19">
        <row r="31">
          <cell r="C31">
            <v>16</v>
          </cell>
          <cell r="E31">
            <v>30</v>
          </cell>
          <cell r="G31">
            <v>21</v>
          </cell>
          <cell r="I31">
            <v>30</v>
          </cell>
          <cell r="K31">
            <v>18</v>
          </cell>
          <cell r="M31">
            <v>25</v>
          </cell>
          <cell r="O31">
            <v>17</v>
          </cell>
          <cell r="Q31">
            <v>25</v>
          </cell>
          <cell r="S31">
            <v>9</v>
          </cell>
          <cell r="U31">
            <v>25</v>
          </cell>
          <cell r="W31">
            <v>19</v>
          </cell>
          <cell r="Y31">
            <v>25</v>
          </cell>
          <cell r="AA31">
            <v>14</v>
          </cell>
          <cell r="AC31">
            <v>27</v>
          </cell>
        </row>
      </sheetData>
      <sheetData sheetId="20">
        <row r="31">
          <cell r="E31">
            <v>30</v>
          </cell>
          <cell r="G31">
            <v>13</v>
          </cell>
          <cell r="I31">
            <v>25</v>
          </cell>
          <cell r="K31">
            <v>15</v>
          </cell>
          <cell r="M31">
            <v>25</v>
          </cell>
          <cell r="O31">
            <v>12</v>
          </cell>
          <cell r="Q31">
            <v>25</v>
          </cell>
          <cell r="Y31">
            <v>25</v>
          </cell>
        </row>
      </sheetData>
      <sheetData sheetId="21">
        <row r="31">
          <cell r="G31">
            <v>16</v>
          </cell>
          <cell r="I31">
            <v>25</v>
          </cell>
          <cell r="K31">
            <v>10</v>
          </cell>
          <cell r="M31">
            <v>25</v>
          </cell>
          <cell r="O31">
            <v>17</v>
          </cell>
          <cell r="Q31">
            <v>30</v>
          </cell>
          <cell r="S31">
            <v>15</v>
          </cell>
          <cell r="U31">
            <v>29</v>
          </cell>
          <cell r="W31">
            <v>15</v>
          </cell>
          <cell r="Y31">
            <v>27</v>
          </cell>
          <cell r="AA31">
            <v>14</v>
          </cell>
          <cell r="AC31">
            <v>30</v>
          </cell>
          <cell r="AE31">
            <v>14</v>
          </cell>
          <cell r="AG31">
            <v>28</v>
          </cell>
          <cell r="AI31">
            <v>14</v>
          </cell>
          <cell r="AK31">
            <v>25</v>
          </cell>
          <cell r="AO31">
            <v>25</v>
          </cell>
        </row>
      </sheetData>
      <sheetData sheetId="22">
        <row r="31">
          <cell r="C31">
            <v>18</v>
          </cell>
          <cell r="E31">
            <v>30</v>
          </cell>
          <cell r="G31">
            <v>16</v>
          </cell>
          <cell r="I31">
            <v>25</v>
          </cell>
          <cell r="K31">
            <v>11</v>
          </cell>
          <cell r="M31">
            <v>25</v>
          </cell>
          <cell r="O31">
            <v>16</v>
          </cell>
          <cell r="Q31">
            <v>30</v>
          </cell>
          <cell r="S31">
            <v>14</v>
          </cell>
          <cell r="U31">
            <v>27</v>
          </cell>
          <cell r="W31">
            <v>11</v>
          </cell>
          <cell r="Y31">
            <v>25</v>
          </cell>
          <cell r="AA31">
            <v>17</v>
          </cell>
          <cell r="AC31">
            <v>25</v>
          </cell>
          <cell r="AG31">
            <v>25</v>
          </cell>
        </row>
      </sheetData>
      <sheetData sheetId="23">
        <row r="31">
          <cell r="C31">
            <v>20</v>
          </cell>
          <cell r="E31">
            <v>30</v>
          </cell>
          <cell r="G31">
            <v>16</v>
          </cell>
          <cell r="I31">
            <v>25</v>
          </cell>
          <cell r="K31">
            <v>16</v>
          </cell>
          <cell r="M31">
            <v>25</v>
          </cell>
          <cell r="O31">
            <v>17</v>
          </cell>
          <cell r="Q31">
            <v>25</v>
          </cell>
          <cell r="S31">
            <v>15</v>
          </cell>
          <cell r="U31">
            <v>25</v>
          </cell>
          <cell r="Y31">
            <v>25</v>
          </cell>
        </row>
      </sheetData>
      <sheetData sheetId="24">
        <row r="31">
          <cell r="C31">
            <v>17</v>
          </cell>
          <cell r="E31">
            <v>25</v>
          </cell>
          <cell r="G31">
            <v>14</v>
          </cell>
          <cell r="I31">
            <v>25</v>
          </cell>
          <cell r="K31">
            <v>17</v>
          </cell>
          <cell r="M31">
            <v>30</v>
          </cell>
          <cell r="O31">
            <v>14</v>
          </cell>
          <cell r="Q31">
            <v>25</v>
          </cell>
        </row>
      </sheetData>
      <sheetData sheetId="25">
        <row r="31">
          <cell r="G31">
            <v>15</v>
          </cell>
          <cell r="I31">
            <v>30</v>
          </cell>
          <cell r="K31">
            <v>15</v>
          </cell>
          <cell r="M31">
            <v>25</v>
          </cell>
          <cell r="O31">
            <v>19</v>
          </cell>
          <cell r="Q31">
            <v>28</v>
          </cell>
          <cell r="S31">
            <v>20</v>
          </cell>
          <cell r="U31">
            <v>25</v>
          </cell>
          <cell r="W31">
            <v>12</v>
          </cell>
          <cell r="Y31">
            <v>26</v>
          </cell>
        </row>
      </sheetData>
      <sheetData sheetId="26">
        <row r="31">
          <cell r="C31">
            <v>18</v>
          </cell>
          <cell r="E31">
            <v>26</v>
          </cell>
          <cell r="G31">
            <v>13</v>
          </cell>
          <cell r="I31">
            <v>25</v>
          </cell>
          <cell r="K31">
            <v>12</v>
          </cell>
          <cell r="M31">
            <v>25</v>
          </cell>
        </row>
      </sheetData>
      <sheetData sheetId="27">
        <row r="31">
          <cell r="C31">
            <v>19</v>
          </cell>
          <cell r="E31">
            <v>28</v>
          </cell>
          <cell r="G31">
            <v>16</v>
          </cell>
          <cell r="I31">
            <v>27</v>
          </cell>
          <cell r="K31">
            <v>15</v>
          </cell>
          <cell r="M31">
            <v>25</v>
          </cell>
          <cell r="O31">
            <v>16</v>
          </cell>
          <cell r="Q31">
            <v>25</v>
          </cell>
          <cell r="S31">
            <v>17</v>
          </cell>
          <cell r="U31">
            <v>27</v>
          </cell>
          <cell r="W31">
            <v>16</v>
          </cell>
          <cell r="Y31">
            <v>25</v>
          </cell>
          <cell r="AA31">
            <v>14</v>
          </cell>
          <cell r="AC31">
            <v>25</v>
          </cell>
        </row>
      </sheetData>
      <sheetData sheetId="28">
        <row r="31">
          <cell r="C31">
            <v>16</v>
          </cell>
          <cell r="E31">
            <v>25</v>
          </cell>
          <cell r="G31">
            <v>11</v>
          </cell>
          <cell r="I31">
            <v>25</v>
          </cell>
          <cell r="K31">
            <v>15</v>
          </cell>
          <cell r="M31">
            <v>30</v>
          </cell>
        </row>
      </sheetData>
      <sheetData sheetId="29">
        <row r="31">
          <cell r="C31">
            <v>16</v>
          </cell>
          <cell r="E31">
            <v>30</v>
          </cell>
          <cell r="G31">
            <v>17</v>
          </cell>
          <cell r="I31">
            <v>30</v>
          </cell>
          <cell r="K31">
            <v>12</v>
          </cell>
          <cell r="M31">
            <v>25</v>
          </cell>
          <cell r="O31">
            <v>10</v>
          </cell>
          <cell r="Q31">
            <v>25</v>
          </cell>
          <cell r="S31">
            <v>13</v>
          </cell>
          <cell r="U31">
            <v>25</v>
          </cell>
          <cell r="W31">
            <v>13</v>
          </cell>
          <cell r="Y31">
            <v>25</v>
          </cell>
          <cell r="AA31">
            <v>15</v>
          </cell>
          <cell r="AC31">
            <v>27</v>
          </cell>
          <cell r="AG31">
            <v>25</v>
          </cell>
        </row>
      </sheetData>
      <sheetData sheetId="30">
        <row r="31">
          <cell r="C31">
            <v>16</v>
          </cell>
          <cell r="E31">
            <v>27</v>
          </cell>
          <cell r="G31">
            <v>16</v>
          </cell>
          <cell r="I31">
            <v>25</v>
          </cell>
          <cell r="K31">
            <v>15</v>
          </cell>
          <cell r="M31">
            <v>25</v>
          </cell>
          <cell r="O31">
            <v>18</v>
          </cell>
          <cell r="Q31">
            <v>26</v>
          </cell>
          <cell r="S31">
            <v>10</v>
          </cell>
          <cell r="U31">
            <v>25</v>
          </cell>
          <cell r="W31">
            <v>14</v>
          </cell>
          <cell r="Y31">
            <v>27</v>
          </cell>
          <cell r="AA31">
            <v>12</v>
          </cell>
          <cell r="AC31">
            <v>25</v>
          </cell>
          <cell r="AE31">
            <v>13</v>
          </cell>
          <cell r="AG31">
            <v>25</v>
          </cell>
        </row>
      </sheetData>
      <sheetData sheetId="31">
        <row r="31">
          <cell r="C31">
            <v>18</v>
          </cell>
          <cell r="E31">
            <v>25</v>
          </cell>
          <cell r="G31">
            <v>17</v>
          </cell>
          <cell r="I31">
            <v>26</v>
          </cell>
          <cell r="K31">
            <v>17</v>
          </cell>
          <cell r="M31">
            <v>25</v>
          </cell>
          <cell r="O31">
            <v>13</v>
          </cell>
          <cell r="Q31">
            <v>30</v>
          </cell>
        </row>
      </sheetData>
      <sheetData sheetId="32">
        <row r="31">
          <cell r="C31">
            <v>17</v>
          </cell>
          <cell r="E31">
            <v>30</v>
          </cell>
          <cell r="G31">
            <v>17</v>
          </cell>
          <cell r="I31">
            <v>25</v>
          </cell>
          <cell r="K31">
            <v>19</v>
          </cell>
          <cell r="M31">
            <v>28</v>
          </cell>
          <cell r="S31">
            <v>13</v>
          </cell>
          <cell r="U31">
            <v>25</v>
          </cell>
          <cell r="W31">
            <v>16</v>
          </cell>
          <cell r="Y31">
            <v>25</v>
          </cell>
        </row>
      </sheetData>
      <sheetData sheetId="33">
        <row r="31">
          <cell r="C31">
            <v>14</v>
          </cell>
          <cell r="E31">
            <v>26</v>
          </cell>
          <cell r="G31">
            <v>16</v>
          </cell>
          <cell r="I31">
            <v>26</v>
          </cell>
          <cell r="K31">
            <v>17</v>
          </cell>
          <cell r="M31">
            <v>26</v>
          </cell>
          <cell r="O31">
            <v>19</v>
          </cell>
          <cell r="Q31">
            <v>26</v>
          </cell>
          <cell r="S31">
            <v>14</v>
          </cell>
          <cell r="U31">
            <v>25</v>
          </cell>
          <cell r="W31">
            <v>17</v>
          </cell>
          <cell r="Y31">
            <v>26</v>
          </cell>
        </row>
      </sheetData>
      <sheetData sheetId="34">
        <row r="31">
          <cell r="C31">
            <v>14</v>
          </cell>
          <cell r="E31">
            <v>25</v>
          </cell>
          <cell r="G31">
            <v>14</v>
          </cell>
          <cell r="I31">
            <v>28</v>
          </cell>
          <cell r="K31">
            <v>15</v>
          </cell>
          <cell r="M31">
            <v>25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F22"/>
  <sheetViews>
    <sheetView tabSelected="1" view="pageBreakPreview" topLeftCell="A7" zoomScale="70" zoomScaleNormal="70" workbookViewId="0">
      <selection activeCell="E3" sqref="E3"/>
    </sheetView>
  </sheetViews>
  <sheetFormatPr defaultColWidth="9.140625" defaultRowHeight="16.5" x14ac:dyDescent="0.2"/>
  <cols>
    <col min="1" max="1" width="8.5703125" style="87" customWidth="1"/>
    <col min="2" max="2" width="33.85546875" style="88" customWidth="1"/>
    <col min="3" max="3" width="40.28515625" style="88" customWidth="1"/>
    <col min="4" max="4" width="10.7109375" style="89" customWidth="1"/>
    <col min="5" max="5" width="8.42578125" style="87" customWidth="1"/>
    <col min="6" max="6" width="40" style="90" customWidth="1"/>
    <col min="7" max="7" width="13.85546875" style="88" customWidth="1"/>
    <col min="8" max="8" width="21.85546875" style="88" customWidth="1"/>
    <col min="9" max="9" width="16.140625" style="88" customWidth="1"/>
    <col min="10" max="10" width="9" style="88" customWidth="1"/>
    <col min="11" max="16384" width="9.140625" style="86"/>
  </cols>
  <sheetData>
    <row r="1" spans="1:188" s="85" customFormat="1" ht="217.5" customHeight="1" x14ac:dyDescent="0.3">
      <c r="A1" s="91" t="s">
        <v>0</v>
      </c>
      <c r="B1" s="92" t="s">
        <v>1</v>
      </c>
      <c r="C1" s="93" t="s">
        <v>2</v>
      </c>
      <c r="D1" s="92" t="s">
        <v>3</v>
      </c>
      <c r="E1" s="91" t="s">
        <v>4</v>
      </c>
      <c r="F1" s="94" t="s">
        <v>7</v>
      </c>
      <c r="G1" s="92" t="s">
        <v>8</v>
      </c>
      <c r="H1" s="94" t="s">
        <v>9</v>
      </c>
      <c r="I1" s="92" t="s">
        <v>10</v>
      </c>
      <c r="J1" s="99" t="s">
        <v>11</v>
      </c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</row>
    <row r="2" spans="1:188" s="85" customFormat="1" ht="67.5" customHeight="1" x14ac:dyDescent="0.3">
      <c r="A2" s="16">
        <v>3</v>
      </c>
      <c r="B2" s="17" t="s">
        <v>23</v>
      </c>
      <c r="C2" s="17" t="s">
        <v>24</v>
      </c>
      <c r="D2" s="18" t="s">
        <v>20</v>
      </c>
      <c r="E2" s="16">
        <v>11</v>
      </c>
      <c r="F2" s="110" t="s">
        <v>346</v>
      </c>
      <c r="G2" s="17" t="s">
        <v>21</v>
      </c>
      <c r="H2" s="17" t="s">
        <v>16</v>
      </c>
      <c r="I2" s="17" t="s">
        <v>22</v>
      </c>
      <c r="J2" s="17" t="s">
        <v>357</v>
      </c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</row>
    <row r="3" spans="1:188" ht="78.75" customHeight="1" x14ac:dyDescent="0.2">
      <c r="A3" s="95">
        <v>33</v>
      </c>
      <c r="B3" s="26" t="s">
        <v>77</v>
      </c>
      <c r="C3" s="26" t="s">
        <v>78</v>
      </c>
      <c r="D3" s="23" t="s">
        <v>74</v>
      </c>
      <c r="E3" s="95">
        <v>11</v>
      </c>
      <c r="F3" s="97" t="s">
        <v>342</v>
      </c>
      <c r="G3" s="26" t="s">
        <v>21</v>
      </c>
      <c r="H3" s="26" t="s">
        <v>16</v>
      </c>
      <c r="I3" s="26" t="s">
        <v>22</v>
      </c>
      <c r="J3" s="26" t="s">
        <v>79</v>
      </c>
    </row>
    <row r="4" spans="1:188" ht="82.5" customHeight="1" x14ac:dyDescent="0.2">
      <c r="A4" s="95">
        <v>40</v>
      </c>
      <c r="B4" s="26" t="s">
        <v>88</v>
      </c>
      <c r="C4" s="26" t="s">
        <v>89</v>
      </c>
      <c r="D4" s="23" t="s">
        <v>90</v>
      </c>
      <c r="E4" s="95">
        <v>5</v>
      </c>
      <c r="F4" s="97" t="s">
        <v>343</v>
      </c>
      <c r="G4" s="26" t="s">
        <v>21</v>
      </c>
      <c r="H4" s="26" t="s">
        <v>16</v>
      </c>
      <c r="I4" s="26" t="s">
        <v>17</v>
      </c>
      <c r="J4" s="26" t="s">
        <v>91</v>
      </c>
      <c r="FJ4" s="87"/>
      <c r="FK4" s="88"/>
      <c r="FL4" s="88"/>
      <c r="FM4" s="88"/>
      <c r="FN4" s="88"/>
      <c r="FO4" s="101"/>
      <c r="FP4" s="88"/>
      <c r="FQ4" s="88"/>
      <c r="FR4" s="87"/>
      <c r="FS4" s="87"/>
      <c r="FT4" s="87"/>
      <c r="FU4" s="87"/>
      <c r="FV4" s="88"/>
    </row>
    <row r="5" spans="1:188" ht="66.75" customHeight="1" x14ac:dyDescent="0.2">
      <c r="A5" s="95">
        <v>46</v>
      </c>
      <c r="B5" s="26" t="s">
        <v>102</v>
      </c>
      <c r="C5" s="26" t="s">
        <v>103</v>
      </c>
      <c r="D5" s="23" t="s">
        <v>101</v>
      </c>
      <c r="E5" s="95">
        <v>5</v>
      </c>
      <c r="F5" s="97" t="s">
        <v>344</v>
      </c>
      <c r="G5" s="26" t="s">
        <v>21</v>
      </c>
      <c r="H5" s="26" t="s">
        <v>16</v>
      </c>
      <c r="I5" s="26" t="s">
        <v>17</v>
      </c>
      <c r="J5" s="26" t="s">
        <v>104</v>
      </c>
    </row>
    <row r="6" spans="1:188" ht="60" customHeight="1" x14ac:dyDescent="0.2">
      <c r="A6" s="95">
        <v>78</v>
      </c>
      <c r="B6" s="26" t="s">
        <v>40</v>
      </c>
      <c r="C6" s="26" t="s">
        <v>41</v>
      </c>
      <c r="D6" s="23" t="s">
        <v>144</v>
      </c>
      <c r="E6" s="95">
        <v>11</v>
      </c>
      <c r="F6" s="97" t="s">
        <v>345</v>
      </c>
      <c r="G6" s="26" t="s">
        <v>21</v>
      </c>
      <c r="H6" s="26" t="s">
        <v>16</v>
      </c>
      <c r="I6" s="26" t="s">
        <v>22</v>
      </c>
      <c r="J6" s="26" t="s">
        <v>145</v>
      </c>
    </row>
    <row r="7" spans="1:188" ht="82.5" x14ac:dyDescent="0.2">
      <c r="A7" s="95">
        <v>93</v>
      </c>
      <c r="B7" s="26" t="s">
        <v>162</v>
      </c>
      <c r="C7" s="26" t="s">
        <v>163</v>
      </c>
      <c r="D7" s="23" t="s">
        <v>161</v>
      </c>
      <c r="E7" s="95">
        <v>11</v>
      </c>
      <c r="F7" s="97" t="s">
        <v>347</v>
      </c>
      <c r="G7" s="26" t="s">
        <v>21</v>
      </c>
      <c r="H7" s="26" t="s">
        <v>16</v>
      </c>
      <c r="I7" s="26" t="s">
        <v>22</v>
      </c>
      <c r="J7" s="26" t="s">
        <v>164</v>
      </c>
    </row>
    <row r="8" spans="1:188" ht="102.95" customHeight="1" x14ac:dyDescent="0.2">
      <c r="A8" s="95">
        <v>106</v>
      </c>
      <c r="B8" s="26" t="s">
        <v>175</v>
      </c>
      <c r="C8" s="26" t="s">
        <v>134</v>
      </c>
      <c r="D8" s="23" t="s">
        <v>174</v>
      </c>
      <c r="E8" s="95">
        <v>5</v>
      </c>
      <c r="F8" s="97" t="s">
        <v>348</v>
      </c>
      <c r="G8" s="26" t="s">
        <v>21</v>
      </c>
      <c r="H8" s="26" t="s">
        <v>16</v>
      </c>
      <c r="I8" s="26" t="s">
        <v>17</v>
      </c>
      <c r="J8" s="26" t="s">
        <v>176</v>
      </c>
    </row>
    <row r="9" spans="1:188" ht="101.1" customHeight="1" x14ac:dyDescent="0.2">
      <c r="A9" s="95">
        <v>110</v>
      </c>
      <c r="B9" s="26" t="s">
        <v>32</v>
      </c>
      <c r="C9" s="98" t="s">
        <v>33</v>
      </c>
      <c r="D9" s="25" t="s">
        <v>178</v>
      </c>
      <c r="E9" s="95">
        <v>5</v>
      </c>
      <c r="F9" s="97" t="s">
        <v>349</v>
      </c>
      <c r="G9" s="26" t="s">
        <v>21</v>
      </c>
      <c r="H9" s="26" t="s">
        <v>16</v>
      </c>
      <c r="I9" s="26" t="s">
        <v>17</v>
      </c>
      <c r="J9" s="26" t="s">
        <v>179</v>
      </c>
    </row>
    <row r="10" spans="1:188" ht="122.1" customHeight="1" x14ac:dyDescent="0.2">
      <c r="A10" s="95">
        <v>122</v>
      </c>
      <c r="B10" s="26" t="s">
        <v>188</v>
      </c>
      <c r="C10" s="26" t="s">
        <v>134</v>
      </c>
      <c r="D10" s="23" t="s">
        <v>189</v>
      </c>
      <c r="E10" s="95">
        <v>5</v>
      </c>
      <c r="F10" s="97" t="s">
        <v>350</v>
      </c>
      <c r="G10" s="26" t="s">
        <v>21</v>
      </c>
      <c r="H10" s="26" t="s">
        <v>16</v>
      </c>
      <c r="I10" s="26" t="s">
        <v>17</v>
      </c>
      <c r="J10" s="26" t="s">
        <v>190</v>
      </c>
    </row>
    <row r="11" spans="1:188" ht="82.5" x14ac:dyDescent="0.2">
      <c r="A11" s="95">
        <v>127</v>
      </c>
      <c r="B11" s="96" t="s">
        <v>62</v>
      </c>
      <c r="C11" s="25" t="s">
        <v>97</v>
      </c>
      <c r="D11" s="23" t="s">
        <v>195</v>
      </c>
      <c r="E11" s="95">
        <v>11</v>
      </c>
      <c r="F11" s="97" t="s">
        <v>351</v>
      </c>
      <c r="G11" s="26" t="s">
        <v>21</v>
      </c>
      <c r="H11" s="26" t="s">
        <v>16</v>
      </c>
      <c r="I11" s="26" t="s">
        <v>22</v>
      </c>
      <c r="J11" s="26" t="s">
        <v>196</v>
      </c>
    </row>
    <row r="12" spans="1:188" ht="93" customHeight="1" x14ac:dyDescent="0.2">
      <c r="A12" s="95">
        <v>129</v>
      </c>
      <c r="B12" s="26" t="s">
        <v>40</v>
      </c>
      <c r="C12" s="26" t="s">
        <v>198</v>
      </c>
      <c r="D12" s="23" t="s">
        <v>197</v>
      </c>
      <c r="E12" s="95">
        <v>5</v>
      </c>
      <c r="F12" s="97" t="s">
        <v>352</v>
      </c>
      <c r="G12" s="26" t="s">
        <v>21</v>
      </c>
      <c r="H12" s="26" t="s">
        <v>16</v>
      </c>
      <c r="I12" s="26" t="s">
        <v>17</v>
      </c>
      <c r="J12" s="26" t="s">
        <v>199</v>
      </c>
    </row>
    <row r="13" spans="1:188" ht="117.95" customHeight="1" x14ac:dyDescent="0.2">
      <c r="A13" s="95">
        <v>132</v>
      </c>
      <c r="B13" s="26" t="s">
        <v>202</v>
      </c>
      <c r="C13" s="26" t="s">
        <v>134</v>
      </c>
      <c r="D13" s="26" t="s">
        <v>197</v>
      </c>
      <c r="E13" s="95">
        <v>5</v>
      </c>
      <c r="F13" s="97" t="s">
        <v>353</v>
      </c>
      <c r="G13" s="26" t="s">
        <v>21</v>
      </c>
      <c r="H13" s="26" t="s">
        <v>16</v>
      </c>
      <c r="I13" s="26" t="s">
        <v>17</v>
      </c>
      <c r="J13" s="26" t="s">
        <v>203</v>
      </c>
    </row>
    <row r="14" spans="1:188" ht="67.5" customHeight="1" x14ac:dyDescent="0.2">
      <c r="A14" s="95">
        <v>139</v>
      </c>
      <c r="B14" s="26" t="s">
        <v>40</v>
      </c>
      <c r="C14" s="26" t="s">
        <v>198</v>
      </c>
      <c r="D14" s="26" t="s">
        <v>206</v>
      </c>
      <c r="E14" s="95">
        <v>5</v>
      </c>
      <c r="F14" s="97" t="s">
        <v>207</v>
      </c>
      <c r="G14" s="26" t="s">
        <v>21</v>
      </c>
      <c r="H14" s="26" t="s">
        <v>16</v>
      </c>
      <c r="I14" s="26" t="s">
        <v>17</v>
      </c>
      <c r="J14" s="26" t="s">
        <v>208</v>
      </c>
    </row>
    <row r="15" spans="1:188" ht="82.5" x14ac:dyDescent="0.2">
      <c r="A15" s="95">
        <v>162</v>
      </c>
      <c r="B15" s="26" t="s">
        <v>188</v>
      </c>
      <c r="C15" s="26" t="s">
        <v>134</v>
      </c>
      <c r="D15" s="23" t="s">
        <v>224</v>
      </c>
      <c r="E15" s="95">
        <v>5</v>
      </c>
      <c r="F15" s="106" t="s">
        <v>354</v>
      </c>
      <c r="G15" s="26" t="s">
        <v>21</v>
      </c>
      <c r="H15" s="26" t="s">
        <v>16</v>
      </c>
      <c r="I15" s="26" t="s">
        <v>17</v>
      </c>
      <c r="J15" s="26" t="s">
        <v>225</v>
      </c>
    </row>
    <row r="16" spans="1:188" ht="64.5" customHeight="1" x14ac:dyDescent="0.2">
      <c r="A16" s="95">
        <v>164</v>
      </c>
      <c r="B16" s="26" t="s">
        <v>40</v>
      </c>
      <c r="C16" s="26" t="s">
        <v>41</v>
      </c>
      <c r="D16" s="26" t="s">
        <v>226</v>
      </c>
      <c r="E16" s="95">
        <v>11</v>
      </c>
      <c r="F16" s="106" t="s">
        <v>355</v>
      </c>
      <c r="G16" s="26" t="s">
        <v>21</v>
      </c>
      <c r="H16" s="26" t="s">
        <v>16</v>
      </c>
      <c r="I16" s="26" t="s">
        <v>22</v>
      </c>
      <c r="J16" s="26" t="s">
        <v>227</v>
      </c>
    </row>
    <row r="17" spans="1:10" ht="66" customHeight="1" x14ac:dyDescent="0.2">
      <c r="A17" s="95">
        <v>202</v>
      </c>
      <c r="B17" s="26" t="s">
        <v>77</v>
      </c>
      <c r="C17" s="26" t="s">
        <v>78</v>
      </c>
      <c r="D17" s="26" t="s">
        <v>241</v>
      </c>
      <c r="E17" s="95">
        <v>11</v>
      </c>
      <c r="F17" s="106" t="s">
        <v>356</v>
      </c>
      <c r="G17" s="26" t="s">
        <v>21</v>
      </c>
      <c r="H17" s="26" t="s">
        <v>16</v>
      </c>
      <c r="I17" s="26" t="s">
        <v>22</v>
      </c>
      <c r="J17" s="26" t="s">
        <v>242</v>
      </c>
    </row>
    <row r="18" spans="1:10" x14ac:dyDescent="0.2">
      <c r="B18" s="87"/>
      <c r="C18" s="87"/>
      <c r="D18" s="87"/>
    </row>
    <row r="20" spans="1:10" x14ac:dyDescent="0.2">
      <c r="F20" s="103"/>
      <c r="G20" s="104"/>
      <c r="H20" s="102"/>
    </row>
    <row r="22" spans="1:10" x14ac:dyDescent="0.2">
      <c r="G22" s="105"/>
      <c r="H22" s="105"/>
    </row>
  </sheetData>
  <autoFilter ref="A1:GF17"/>
  <sortState ref="B1:N228">
    <sortCondition ref="J1:J228"/>
    <sortCondition ref="D1:D228"/>
  </sortState>
  <pageMargins left="0.23622047244094499" right="0.23622047244094499" top="0.196850393700787" bottom="0.15748031496063" header="0.31496062992126" footer="0.31496062992126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30"/>
  <sheetViews>
    <sheetView view="pageBreakPreview" zoomScaleNormal="100" workbookViewId="0">
      <selection activeCell="C14" sqref="C14"/>
    </sheetView>
  </sheetViews>
  <sheetFormatPr defaultColWidth="9" defaultRowHeight="12.75" x14ac:dyDescent="0.2"/>
  <cols>
    <col min="1" max="1" width="46.28515625" style="72" customWidth="1"/>
    <col min="8" max="8" width="9.140625" style="73"/>
    <col min="9" max="9" width="9.140625" style="70"/>
  </cols>
  <sheetData>
    <row r="2" spans="1:10" s="70" customFormat="1" ht="20.25" customHeight="1" x14ac:dyDescent="0.2">
      <c r="A2" s="108" t="s">
        <v>247</v>
      </c>
      <c r="B2" s="107" t="s">
        <v>248</v>
      </c>
      <c r="C2" s="107"/>
      <c r="D2" s="107" t="s">
        <v>249</v>
      </c>
      <c r="E2" s="107"/>
      <c r="F2" s="107" t="s">
        <v>250</v>
      </c>
      <c r="G2" s="107"/>
      <c r="H2" s="107" t="s">
        <v>251</v>
      </c>
      <c r="I2" s="107"/>
      <c r="J2" s="82"/>
    </row>
    <row r="3" spans="1:10" s="70" customFormat="1" ht="21.75" customHeight="1" x14ac:dyDescent="0.2">
      <c r="A3" s="109"/>
      <c r="B3" s="74">
        <v>2026</v>
      </c>
      <c r="C3" s="74">
        <v>2025</v>
      </c>
      <c r="D3" s="74">
        <v>2026</v>
      </c>
      <c r="E3" s="74">
        <v>2025</v>
      </c>
      <c r="F3" s="74">
        <v>2026</v>
      </c>
      <c r="G3" s="74">
        <v>2025</v>
      </c>
      <c r="H3" s="74">
        <v>2026</v>
      </c>
      <c r="I3" s="74">
        <v>2025</v>
      </c>
      <c r="J3" s="82"/>
    </row>
    <row r="4" spans="1:10" ht="15.75" customHeight="1" x14ac:dyDescent="0.2">
      <c r="A4" s="75" t="s">
        <v>27</v>
      </c>
      <c r="B4" s="76">
        <v>325</v>
      </c>
      <c r="C4" s="76">
        <v>312</v>
      </c>
      <c r="D4" s="76"/>
      <c r="E4" s="76"/>
      <c r="F4" s="77">
        <v>175</v>
      </c>
      <c r="G4" s="77">
        <v>233</v>
      </c>
      <c r="H4" s="74">
        <f>F4+D4+B4</f>
        <v>500</v>
      </c>
      <c r="I4" s="74">
        <f>G4+E4+C4</f>
        <v>545</v>
      </c>
      <c r="J4" s="83">
        <f>I4-H4</f>
        <v>45</v>
      </c>
    </row>
    <row r="5" spans="1:10" s="71" customFormat="1" ht="38.25" x14ac:dyDescent="0.2">
      <c r="A5" s="75" t="s">
        <v>252</v>
      </c>
      <c r="B5" s="78">
        <v>0</v>
      </c>
      <c r="C5" s="78">
        <v>25</v>
      </c>
      <c r="D5" s="78"/>
      <c r="E5" s="78"/>
      <c r="F5" s="78"/>
      <c r="G5" s="78"/>
      <c r="H5" s="74">
        <f t="shared" ref="H5:H11" si="0">F5+D5+B5</f>
        <v>0</v>
      </c>
      <c r="I5" s="74">
        <f t="shared" ref="I5:I11" si="1">G5+E5+C5</f>
        <v>25</v>
      </c>
      <c r="J5" s="83">
        <f t="shared" ref="J5:J30" si="2">I5-H5</f>
        <v>25</v>
      </c>
    </row>
    <row r="6" spans="1:10" ht="38.25" x14ac:dyDescent="0.2">
      <c r="A6" s="75" t="s">
        <v>200</v>
      </c>
      <c r="B6" s="76">
        <v>25</v>
      </c>
      <c r="C6" s="76">
        <v>0</v>
      </c>
      <c r="D6" s="76"/>
      <c r="E6" s="76"/>
      <c r="F6" s="76"/>
      <c r="G6" s="76"/>
      <c r="H6" s="74">
        <f t="shared" si="0"/>
        <v>25</v>
      </c>
      <c r="I6" s="74">
        <f t="shared" si="1"/>
        <v>0</v>
      </c>
      <c r="J6" s="76">
        <f t="shared" si="2"/>
        <v>-25</v>
      </c>
    </row>
    <row r="7" spans="1:10" ht="25.5" x14ac:dyDescent="0.2">
      <c r="A7" s="75" t="s">
        <v>253</v>
      </c>
      <c r="B7" s="76">
        <v>0</v>
      </c>
      <c r="C7" s="76">
        <v>25</v>
      </c>
      <c r="D7" s="76"/>
      <c r="E7" s="76"/>
      <c r="F7" s="76"/>
      <c r="G7" s="76"/>
      <c r="H7" s="74">
        <f t="shared" si="0"/>
        <v>0</v>
      </c>
      <c r="I7" s="74">
        <f t="shared" si="1"/>
        <v>25</v>
      </c>
      <c r="J7" s="83">
        <f t="shared" si="2"/>
        <v>25</v>
      </c>
    </row>
    <row r="8" spans="1:10" ht="51" x14ac:dyDescent="0.2">
      <c r="A8" s="75" t="s">
        <v>34</v>
      </c>
      <c r="B8" s="76">
        <v>25</v>
      </c>
      <c r="C8" s="76">
        <v>25</v>
      </c>
      <c r="D8" s="76"/>
      <c r="E8" s="76"/>
      <c r="F8" s="76"/>
      <c r="G8" s="76"/>
      <c r="H8" s="74">
        <f t="shared" si="0"/>
        <v>25</v>
      </c>
      <c r="I8" s="74">
        <f t="shared" si="1"/>
        <v>25</v>
      </c>
      <c r="J8" s="76">
        <f t="shared" si="2"/>
        <v>0</v>
      </c>
    </row>
    <row r="9" spans="1:10" x14ac:dyDescent="0.2">
      <c r="A9" s="75" t="s">
        <v>254</v>
      </c>
      <c r="B9" s="76">
        <v>54</v>
      </c>
      <c r="C9" s="76">
        <v>60</v>
      </c>
      <c r="D9" s="76"/>
      <c r="E9" s="76"/>
      <c r="F9" s="76"/>
      <c r="G9" s="76"/>
      <c r="H9" s="74">
        <f t="shared" si="0"/>
        <v>54</v>
      </c>
      <c r="I9" s="74">
        <f t="shared" si="1"/>
        <v>60</v>
      </c>
      <c r="J9" s="76">
        <f t="shared" si="2"/>
        <v>6</v>
      </c>
    </row>
    <row r="10" spans="1:10" x14ac:dyDescent="0.2">
      <c r="A10" s="75" t="s">
        <v>67</v>
      </c>
      <c r="B10" s="76">
        <v>225</v>
      </c>
      <c r="C10" s="76">
        <v>207</v>
      </c>
      <c r="D10" s="76"/>
      <c r="E10" s="76"/>
      <c r="F10" s="76"/>
      <c r="G10" s="76"/>
      <c r="H10" s="74">
        <f t="shared" si="0"/>
        <v>225</v>
      </c>
      <c r="I10" s="74">
        <f t="shared" si="1"/>
        <v>207</v>
      </c>
      <c r="J10" s="76">
        <f t="shared" si="2"/>
        <v>-18</v>
      </c>
    </row>
    <row r="11" spans="1:10" x14ac:dyDescent="0.2">
      <c r="A11" s="75" t="s">
        <v>75</v>
      </c>
      <c r="B11" s="76"/>
      <c r="C11" s="76"/>
      <c r="D11" s="79">
        <v>168</v>
      </c>
      <c r="E11" s="76">
        <v>151</v>
      </c>
      <c r="F11" s="76">
        <v>25</v>
      </c>
      <c r="G11" s="76">
        <v>25</v>
      </c>
      <c r="H11" s="74">
        <f t="shared" si="0"/>
        <v>193</v>
      </c>
      <c r="I11" s="74">
        <f t="shared" si="1"/>
        <v>176</v>
      </c>
      <c r="J11" s="84">
        <f t="shared" si="2"/>
        <v>-17</v>
      </c>
    </row>
    <row r="12" spans="1:10" x14ac:dyDescent="0.2">
      <c r="A12" s="75" t="s">
        <v>77</v>
      </c>
      <c r="B12" s="76"/>
      <c r="C12" s="76"/>
      <c r="D12" s="76">
        <v>75</v>
      </c>
      <c r="E12" s="76">
        <v>75</v>
      </c>
      <c r="F12" s="76"/>
      <c r="G12" s="76"/>
      <c r="H12" s="74">
        <f t="shared" ref="H12:H29" si="3">F12+D12+B12</f>
        <v>75</v>
      </c>
      <c r="I12" s="74">
        <f t="shared" ref="I12:I29" si="4">G12+E12+C12</f>
        <v>75</v>
      </c>
      <c r="J12" s="76">
        <f t="shared" si="2"/>
        <v>0</v>
      </c>
    </row>
    <row r="13" spans="1:10" x14ac:dyDescent="0.2">
      <c r="A13" s="75" t="s">
        <v>23</v>
      </c>
      <c r="B13" s="76"/>
      <c r="C13" s="76"/>
      <c r="D13" s="76">
        <v>75</v>
      </c>
      <c r="E13" s="76">
        <v>75</v>
      </c>
      <c r="F13" s="76"/>
      <c r="G13" s="76"/>
      <c r="H13" s="74">
        <f t="shared" si="3"/>
        <v>75</v>
      </c>
      <c r="I13" s="74">
        <f t="shared" si="4"/>
        <v>75</v>
      </c>
      <c r="J13" s="76">
        <f t="shared" si="2"/>
        <v>0</v>
      </c>
    </row>
    <row r="14" spans="1:10" ht="38.25" x14ac:dyDescent="0.2">
      <c r="A14" s="75" t="s">
        <v>133</v>
      </c>
      <c r="B14" s="76">
        <v>75</v>
      </c>
      <c r="C14" s="76">
        <v>60</v>
      </c>
      <c r="D14" s="76"/>
      <c r="E14" s="76"/>
      <c r="F14" s="76"/>
      <c r="G14" s="76"/>
      <c r="H14" s="74">
        <f t="shared" si="3"/>
        <v>75</v>
      </c>
      <c r="I14" s="74">
        <f t="shared" si="4"/>
        <v>60</v>
      </c>
      <c r="J14" s="76">
        <f t="shared" si="2"/>
        <v>-15</v>
      </c>
    </row>
    <row r="15" spans="1:10" x14ac:dyDescent="0.2">
      <c r="A15" s="75" t="s">
        <v>12</v>
      </c>
      <c r="B15" s="76"/>
      <c r="C15" s="76"/>
      <c r="D15" s="76"/>
      <c r="E15" s="76"/>
      <c r="F15" s="76">
        <v>100</v>
      </c>
      <c r="G15" s="76">
        <v>100</v>
      </c>
      <c r="H15" s="74">
        <f t="shared" si="3"/>
        <v>100</v>
      </c>
      <c r="I15" s="74">
        <f t="shared" si="4"/>
        <v>100</v>
      </c>
      <c r="J15" s="76">
        <f t="shared" si="2"/>
        <v>0</v>
      </c>
    </row>
    <row r="16" spans="1:10" ht="38.25" x14ac:dyDescent="0.2">
      <c r="A16" s="75" t="s">
        <v>169</v>
      </c>
      <c r="B16" s="77">
        <v>50</v>
      </c>
      <c r="C16" s="77">
        <v>76</v>
      </c>
      <c r="D16" s="76"/>
      <c r="E16" s="76"/>
      <c r="F16" s="76"/>
      <c r="G16" s="76"/>
      <c r="H16" s="74">
        <f t="shared" si="3"/>
        <v>50</v>
      </c>
      <c r="I16" s="74">
        <f t="shared" si="4"/>
        <v>76</v>
      </c>
      <c r="J16" s="83">
        <f t="shared" si="2"/>
        <v>26</v>
      </c>
    </row>
    <row r="17" spans="1:10" x14ac:dyDescent="0.2">
      <c r="A17" s="75" t="s">
        <v>94</v>
      </c>
      <c r="B17" s="76"/>
      <c r="C17" s="76"/>
      <c r="D17" s="76">
        <v>50</v>
      </c>
      <c r="E17" s="76">
        <v>50</v>
      </c>
      <c r="F17" s="76"/>
      <c r="G17" s="76"/>
      <c r="H17" s="74">
        <f t="shared" si="3"/>
        <v>50</v>
      </c>
      <c r="I17" s="74">
        <f t="shared" si="4"/>
        <v>50</v>
      </c>
      <c r="J17" s="76">
        <f t="shared" si="2"/>
        <v>0</v>
      </c>
    </row>
    <row r="18" spans="1:10" ht="38.25" x14ac:dyDescent="0.2">
      <c r="A18" s="75" t="s">
        <v>188</v>
      </c>
      <c r="B18" s="76">
        <v>75</v>
      </c>
      <c r="C18" s="76">
        <v>75</v>
      </c>
      <c r="D18" s="76"/>
      <c r="E18" s="76"/>
      <c r="F18" s="76"/>
      <c r="G18" s="76"/>
      <c r="H18" s="74">
        <f t="shared" si="3"/>
        <v>75</v>
      </c>
      <c r="I18" s="74">
        <f t="shared" si="4"/>
        <v>75</v>
      </c>
      <c r="J18" s="76">
        <f t="shared" si="2"/>
        <v>0</v>
      </c>
    </row>
    <row r="19" spans="1:10" x14ac:dyDescent="0.2">
      <c r="A19" s="75" t="s">
        <v>43</v>
      </c>
      <c r="B19" s="76"/>
      <c r="C19" s="76"/>
      <c r="D19" s="76">
        <v>100</v>
      </c>
      <c r="E19" s="76">
        <v>125</v>
      </c>
      <c r="F19" s="76"/>
      <c r="G19" s="76"/>
      <c r="H19" s="74">
        <f t="shared" si="3"/>
        <v>100</v>
      </c>
      <c r="I19" s="74">
        <f t="shared" si="4"/>
        <v>125</v>
      </c>
      <c r="J19" s="83">
        <f t="shared" si="2"/>
        <v>25</v>
      </c>
    </row>
    <row r="20" spans="1:10" ht="38.25" x14ac:dyDescent="0.2">
      <c r="A20" s="75" t="s">
        <v>175</v>
      </c>
      <c r="B20" s="76">
        <v>50</v>
      </c>
      <c r="C20" s="76">
        <v>50</v>
      </c>
      <c r="D20" s="76"/>
      <c r="E20" s="76"/>
      <c r="F20" s="76"/>
      <c r="G20" s="76"/>
      <c r="H20" s="74">
        <f t="shared" si="3"/>
        <v>50</v>
      </c>
      <c r="I20" s="74">
        <f t="shared" si="4"/>
        <v>50</v>
      </c>
      <c r="J20" s="76">
        <f t="shared" si="2"/>
        <v>0</v>
      </c>
    </row>
    <row r="21" spans="1:10" x14ac:dyDescent="0.2">
      <c r="A21" s="75" t="s">
        <v>80</v>
      </c>
      <c r="B21" s="76"/>
      <c r="C21" s="76">
        <v>29</v>
      </c>
      <c r="D21" s="79">
        <v>189</v>
      </c>
      <c r="E21" s="76">
        <v>151</v>
      </c>
      <c r="F21" s="76"/>
      <c r="G21" s="76"/>
      <c r="H21" s="74">
        <f t="shared" si="3"/>
        <v>189</v>
      </c>
      <c r="I21" s="74">
        <f t="shared" si="4"/>
        <v>180</v>
      </c>
      <c r="J21" s="84">
        <f t="shared" si="2"/>
        <v>-9</v>
      </c>
    </row>
    <row r="22" spans="1:10" x14ac:dyDescent="0.2">
      <c r="A22" s="75" t="s">
        <v>102</v>
      </c>
      <c r="B22" s="77">
        <v>50</v>
      </c>
      <c r="C22" s="77">
        <v>79</v>
      </c>
      <c r="D22" s="76"/>
      <c r="E22" s="76"/>
      <c r="F22" s="76"/>
      <c r="G22" s="76"/>
      <c r="H22" s="74">
        <f t="shared" si="3"/>
        <v>50</v>
      </c>
      <c r="I22" s="74">
        <f t="shared" si="4"/>
        <v>79</v>
      </c>
      <c r="J22" s="83">
        <f t="shared" si="2"/>
        <v>29</v>
      </c>
    </row>
    <row r="23" spans="1:10" x14ac:dyDescent="0.2">
      <c r="A23" s="75" t="s">
        <v>115</v>
      </c>
      <c r="B23" s="76">
        <v>50</v>
      </c>
      <c r="C23" s="76">
        <v>26</v>
      </c>
      <c r="D23" s="76"/>
      <c r="E23" s="76"/>
      <c r="F23" s="76"/>
      <c r="G23" s="76"/>
      <c r="H23" s="74">
        <f t="shared" si="3"/>
        <v>50</v>
      </c>
      <c r="I23" s="74">
        <f t="shared" si="4"/>
        <v>26</v>
      </c>
      <c r="J23" s="76">
        <f t="shared" si="2"/>
        <v>-24</v>
      </c>
    </row>
    <row r="24" spans="1:10" x14ac:dyDescent="0.2">
      <c r="A24" s="75" t="s">
        <v>62</v>
      </c>
      <c r="B24" s="76"/>
      <c r="C24" s="76"/>
      <c r="D24" s="77">
        <v>150</v>
      </c>
      <c r="E24" s="77">
        <v>176</v>
      </c>
      <c r="F24" s="76">
        <v>50</v>
      </c>
      <c r="G24" s="76">
        <v>50</v>
      </c>
      <c r="H24" s="74">
        <f t="shared" si="3"/>
        <v>200</v>
      </c>
      <c r="I24" s="74">
        <f t="shared" si="4"/>
        <v>226</v>
      </c>
      <c r="J24" s="83">
        <f t="shared" si="2"/>
        <v>26</v>
      </c>
    </row>
    <row r="25" spans="1:10" ht="51" x14ac:dyDescent="0.2">
      <c r="A25" s="75" t="s">
        <v>141</v>
      </c>
      <c r="B25" s="77">
        <v>75</v>
      </c>
      <c r="C25" s="77">
        <v>90</v>
      </c>
      <c r="D25" s="76"/>
      <c r="E25" s="76"/>
      <c r="F25" s="76"/>
      <c r="G25" s="76"/>
      <c r="H25" s="74">
        <f t="shared" si="3"/>
        <v>75</v>
      </c>
      <c r="I25" s="74">
        <f t="shared" si="4"/>
        <v>90</v>
      </c>
      <c r="J25" s="83">
        <f t="shared" si="2"/>
        <v>15</v>
      </c>
    </row>
    <row r="26" spans="1:10" ht="21" customHeight="1" x14ac:dyDescent="0.2">
      <c r="A26" s="75" t="s">
        <v>45</v>
      </c>
      <c r="B26" s="76"/>
      <c r="C26" s="76"/>
      <c r="D26" s="76">
        <v>75</v>
      </c>
      <c r="E26" s="76">
        <v>54</v>
      </c>
      <c r="F26" s="76"/>
      <c r="G26" s="76"/>
      <c r="H26" s="74">
        <f t="shared" si="3"/>
        <v>75</v>
      </c>
      <c r="I26" s="74">
        <f t="shared" si="4"/>
        <v>54</v>
      </c>
      <c r="J26" s="76">
        <f t="shared" si="2"/>
        <v>-21</v>
      </c>
    </row>
    <row r="27" spans="1:10" ht="38.25" x14ac:dyDescent="0.2">
      <c r="A27" s="75" t="s">
        <v>202</v>
      </c>
      <c r="B27" s="80">
        <v>30</v>
      </c>
      <c r="C27" s="77">
        <v>30</v>
      </c>
      <c r="D27" s="76"/>
      <c r="E27" s="76"/>
      <c r="F27" s="76"/>
      <c r="G27" s="76"/>
      <c r="H27" s="74">
        <f t="shared" si="3"/>
        <v>30</v>
      </c>
      <c r="I27" s="74">
        <f t="shared" si="4"/>
        <v>30</v>
      </c>
      <c r="J27" s="84">
        <f t="shared" si="2"/>
        <v>0</v>
      </c>
    </row>
    <row r="28" spans="1:10" ht="21.75" customHeight="1" x14ac:dyDescent="0.2">
      <c r="A28" s="75" t="s">
        <v>119</v>
      </c>
      <c r="B28" s="76"/>
      <c r="C28" s="76"/>
      <c r="D28" s="80">
        <v>80</v>
      </c>
      <c r="E28" s="77">
        <v>76</v>
      </c>
      <c r="F28" s="76"/>
      <c r="G28" s="76"/>
      <c r="H28" s="74">
        <f t="shared" si="3"/>
        <v>80</v>
      </c>
      <c r="I28" s="74">
        <f t="shared" si="4"/>
        <v>76</v>
      </c>
      <c r="J28" s="84">
        <f t="shared" si="2"/>
        <v>-4</v>
      </c>
    </row>
    <row r="29" spans="1:10" ht="40.5" customHeight="1" x14ac:dyDescent="0.2">
      <c r="A29" s="75" t="s">
        <v>69</v>
      </c>
      <c r="B29" s="79">
        <v>54</v>
      </c>
      <c r="C29" s="76">
        <v>54</v>
      </c>
      <c r="D29" s="76"/>
      <c r="E29" s="76"/>
      <c r="F29" s="76"/>
      <c r="G29" s="76"/>
      <c r="H29" s="74">
        <f t="shared" si="3"/>
        <v>54</v>
      </c>
      <c r="I29" s="74">
        <f t="shared" si="4"/>
        <v>54</v>
      </c>
      <c r="J29" s="84">
        <f t="shared" si="2"/>
        <v>0</v>
      </c>
    </row>
    <row r="30" spans="1:10" s="70" customFormat="1" ht="18.75" customHeight="1" x14ac:dyDescent="0.2">
      <c r="A30" s="81" t="s">
        <v>251</v>
      </c>
      <c r="B30" s="74">
        <f>SUM(B4:B29)</f>
        <v>1163</v>
      </c>
      <c r="C30" s="74">
        <f t="shared" ref="C30:I30" si="5">SUM(C4:C29)</f>
        <v>1223</v>
      </c>
      <c r="D30" s="74">
        <f t="shared" si="5"/>
        <v>962</v>
      </c>
      <c r="E30" s="74">
        <f t="shared" si="5"/>
        <v>933</v>
      </c>
      <c r="F30" s="74">
        <f t="shared" si="5"/>
        <v>350</v>
      </c>
      <c r="G30" s="74">
        <f t="shared" si="5"/>
        <v>408</v>
      </c>
      <c r="H30" s="74">
        <f t="shared" si="5"/>
        <v>2475</v>
      </c>
      <c r="I30" s="74">
        <f t="shared" si="5"/>
        <v>2564</v>
      </c>
      <c r="J30" s="83">
        <f t="shared" si="2"/>
        <v>89</v>
      </c>
    </row>
  </sheetData>
  <autoFilter ref="A3:J30"/>
  <mergeCells count="5"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D64"/>
  <sheetViews>
    <sheetView view="pageBreakPreview" topLeftCell="C1" zoomScale="55" zoomScaleNormal="70" workbookViewId="0">
      <selection activeCell="D10" sqref="D10"/>
    </sheetView>
  </sheetViews>
  <sheetFormatPr defaultColWidth="9.140625" defaultRowHeight="16.5" x14ac:dyDescent="0.2"/>
  <cols>
    <col min="1" max="1" width="11.28515625" style="3" customWidth="1"/>
    <col min="2" max="2" width="40.140625" style="4" customWidth="1"/>
    <col min="3" max="3" width="42.28515625" style="4" customWidth="1"/>
    <col min="4" max="4" width="14.28515625" style="5" customWidth="1"/>
    <col min="5" max="5" width="8.42578125" style="3" customWidth="1"/>
    <col min="6" max="6" width="9" style="7" customWidth="1"/>
    <col min="7" max="7" width="8.28515625" style="5" customWidth="1"/>
    <col min="8" max="8" width="21.7109375" style="4" customWidth="1"/>
    <col min="9" max="9" width="21.85546875" style="4" customWidth="1"/>
    <col min="10" max="10" width="9" style="6" customWidth="1"/>
    <col min="11" max="11" width="9" style="7" customWidth="1"/>
    <col min="12" max="12" width="19.7109375" style="4" customWidth="1"/>
    <col min="13" max="13" width="14.140625" style="4" customWidth="1"/>
    <col min="14" max="15" width="22.28515625" style="4" customWidth="1"/>
    <col min="16" max="16" width="11.5703125" style="5" customWidth="1"/>
    <col min="17" max="17" width="6.7109375" style="5" customWidth="1"/>
    <col min="18" max="18" width="9" style="7" customWidth="1"/>
    <col min="19" max="19" width="11" style="6" customWidth="1"/>
    <col min="20" max="20" width="31.28515625" style="5" customWidth="1"/>
    <col min="21" max="21" width="15.7109375" style="8" customWidth="1"/>
    <col min="22" max="23" width="10.28515625" style="9" customWidth="1"/>
    <col min="24" max="24" width="9.140625" style="10" customWidth="1"/>
    <col min="25" max="25" width="9.140625" style="3" customWidth="1"/>
    <col min="26" max="26" width="14.140625" style="11" customWidth="1"/>
    <col min="27" max="27" width="12.28515625" style="11" customWidth="1"/>
    <col min="28" max="28" width="14.28515625" style="12" customWidth="1"/>
    <col min="29" max="30" width="15.140625" style="10" customWidth="1"/>
    <col min="31" max="33" width="9.140625" style="10" customWidth="1"/>
    <col min="34" max="16384" width="9.140625" style="10"/>
  </cols>
  <sheetData>
    <row r="1" spans="1:212" s="1" customFormat="1" ht="217.5" customHeight="1" x14ac:dyDescent="0.3">
      <c r="A1" s="13" t="s">
        <v>0</v>
      </c>
      <c r="B1" s="14" t="s">
        <v>1</v>
      </c>
      <c r="C1" s="62" t="s">
        <v>2</v>
      </c>
      <c r="D1" s="14" t="s">
        <v>3</v>
      </c>
      <c r="E1" s="13" t="s">
        <v>4</v>
      </c>
      <c r="F1" s="60" t="s">
        <v>5</v>
      </c>
      <c r="G1" s="14" t="s">
        <v>255</v>
      </c>
      <c r="H1" s="14" t="s">
        <v>8</v>
      </c>
      <c r="I1" s="35" t="s">
        <v>9</v>
      </c>
      <c r="J1" s="13" t="s">
        <v>6</v>
      </c>
      <c r="K1" s="13" t="s">
        <v>256</v>
      </c>
      <c r="L1" s="14" t="s">
        <v>10</v>
      </c>
      <c r="M1" s="36" t="s">
        <v>11</v>
      </c>
      <c r="N1" s="35" t="s">
        <v>257</v>
      </c>
      <c r="O1" s="35" t="s">
        <v>258</v>
      </c>
      <c r="P1" s="14" t="s">
        <v>259</v>
      </c>
      <c r="Q1" s="14" t="s">
        <v>260</v>
      </c>
      <c r="R1" s="60" t="s">
        <v>261</v>
      </c>
      <c r="S1" s="13" t="s">
        <v>262</v>
      </c>
      <c r="T1" s="35" t="s">
        <v>263</v>
      </c>
      <c r="U1" s="14" t="s">
        <v>264</v>
      </c>
      <c r="V1" s="13" t="s">
        <v>265</v>
      </c>
      <c r="W1" s="13" t="s">
        <v>266</v>
      </c>
      <c r="X1" s="38" t="s">
        <v>267</v>
      </c>
      <c r="Y1" s="13" t="s">
        <v>256</v>
      </c>
      <c r="Z1" s="38" t="s">
        <v>268</v>
      </c>
      <c r="AA1" s="46" t="s">
        <v>269</v>
      </c>
      <c r="AB1" s="47" t="s">
        <v>270</v>
      </c>
      <c r="AC1" s="48" t="s">
        <v>271</v>
      </c>
      <c r="AD1" s="48" t="s">
        <v>272</v>
      </c>
      <c r="AE1" s="38" t="s">
        <v>273</v>
      </c>
      <c r="AF1" s="48" t="s">
        <v>274</v>
      </c>
      <c r="AG1" s="48" t="s">
        <v>275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</row>
    <row r="2" spans="1:212" ht="66" x14ac:dyDescent="0.25">
      <c r="A2" s="16">
        <v>3</v>
      </c>
      <c r="B2" s="17" t="s">
        <v>25</v>
      </c>
      <c r="C2" s="63" t="s">
        <v>26</v>
      </c>
      <c r="D2" s="18" t="s">
        <v>20</v>
      </c>
      <c r="E2" s="16">
        <v>11</v>
      </c>
      <c r="F2" s="42">
        <f>'[1]1 заезд 12.01-16.01.2026'!$O$31</f>
        <v>18</v>
      </c>
      <c r="G2" s="20">
        <v>1.2</v>
      </c>
      <c r="H2" s="17" t="s">
        <v>21</v>
      </c>
      <c r="I2" s="17" t="s">
        <v>16</v>
      </c>
      <c r="J2" s="42">
        <f>'[1]1 заезд 12.01-16.01.2026'!$Q$31</f>
        <v>28</v>
      </c>
      <c r="K2" s="42"/>
      <c r="L2" s="17" t="s">
        <v>17</v>
      </c>
      <c r="M2" s="17"/>
      <c r="N2" s="17"/>
      <c r="O2" s="17"/>
      <c r="P2" s="20">
        <v>1</v>
      </c>
      <c r="Q2" s="20">
        <v>1</v>
      </c>
      <c r="R2" s="16"/>
      <c r="S2" s="16">
        <f t="shared" ref="S2:S33" si="0">R2-J2</f>
        <v>-28</v>
      </c>
      <c r="T2" s="16"/>
      <c r="U2" s="40" t="s">
        <v>276</v>
      </c>
      <c r="V2" s="16">
        <v>72</v>
      </c>
      <c r="W2" s="16" t="s">
        <v>277</v>
      </c>
      <c r="X2" s="16">
        <f t="shared" ref="X2:X33" si="1">Y2-J2</f>
        <v>-28</v>
      </c>
      <c r="Y2" s="16"/>
      <c r="Z2" s="17"/>
      <c r="AA2" s="43">
        <v>0.5</v>
      </c>
      <c r="AB2" s="43">
        <f t="shared" ref="AB2:AB28" si="2">AA2*J2/12*1.2</f>
        <v>1.4</v>
      </c>
      <c r="AC2" s="43">
        <f t="shared" ref="AC2:AC19" si="3">AA2*J2/12</f>
        <v>1.1666666666666701</v>
      </c>
      <c r="AD2" s="43"/>
      <c r="AE2" s="43">
        <f t="shared" ref="AE2:AE33" si="4">AA2/12</f>
        <v>4.1666666666666699E-2</v>
      </c>
      <c r="AF2" s="43"/>
      <c r="AG2" s="43"/>
    </row>
    <row r="3" spans="1:212" ht="66" x14ac:dyDescent="0.2">
      <c r="A3" s="16">
        <v>4</v>
      </c>
      <c r="B3" s="17" t="s">
        <v>162</v>
      </c>
      <c r="C3" s="17" t="s">
        <v>163</v>
      </c>
      <c r="D3" s="18" t="s">
        <v>226</v>
      </c>
      <c r="E3" s="16">
        <v>11</v>
      </c>
      <c r="F3" s="42">
        <f>'[1]27 заезд 19.10-23.10.2026'!$O$31</f>
        <v>16</v>
      </c>
      <c r="G3" s="20">
        <v>27.28</v>
      </c>
      <c r="H3" s="17" t="s">
        <v>21</v>
      </c>
      <c r="I3" s="17" t="s">
        <v>16</v>
      </c>
      <c r="J3" s="42">
        <f>'[1]27 заезд 19.10-23.10.2026'!$Q$31</f>
        <v>25</v>
      </c>
      <c r="K3" s="42"/>
      <c r="L3" s="17" t="s">
        <v>17</v>
      </c>
      <c r="M3" s="17"/>
      <c r="N3" s="17"/>
      <c r="O3" s="17"/>
      <c r="P3" s="20">
        <v>10</v>
      </c>
      <c r="Q3" s="20">
        <v>4</v>
      </c>
      <c r="R3" s="16"/>
      <c r="S3" s="16">
        <f t="shared" si="0"/>
        <v>-25</v>
      </c>
      <c r="T3" s="17"/>
      <c r="U3" s="40" t="s">
        <v>276</v>
      </c>
      <c r="V3" s="16">
        <v>72</v>
      </c>
      <c r="W3" s="16" t="s">
        <v>278</v>
      </c>
      <c r="X3" s="16">
        <f t="shared" si="1"/>
        <v>-25</v>
      </c>
      <c r="Y3" s="16"/>
      <c r="Z3" s="17"/>
      <c r="AA3" s="43">
        <v>0.5</v>
      </c>
      <c r="AB3" s="43">
        <f t="shared" si="2"/>
        <v>1.25</v>
      </c>
      <c r="AC3" s="43">
        <f t="shared" si="3"/>
        <v>1.0416666666666701</v>
      </c>
      <c r="AD3" s="43"/>
      <c r="AE3" s="43">
        <f t="shared" si="4"/>
        <v>4.1666666666666699E-2</v>
      </c>
      <c r="AF3" s="43"/>
      <c r="AG3" s="43"/>
    </row>
    <row r="4" spans="1:212" ht="82.5" x14ac:dyDescent="0.2">
      <c r="A4" s="16">
        <v>5</v>
      </c>
      <c r="B4" s="17" t="s">
        <v>30</v>
      </c>
      <c r="C4" s="27" t="s">
        <v>31</v>
      </c>
      <c r="D4" s="27" t="s">
        <v>224</v>
      </c>
      <c r="E4" s="16">
        <v>5</v>
      </c>
      <c r="F4" s="39">
        <f>'[1]26 заезд 12.10-16.10.2026'!$K$31</f>
        <v>12</v>
      </c>
      <c r="G4" s="20">
        <v>26</v>
      </c>
      <c r="H4" s="17" t="s">
        <v>21</v>
      </c>
      <c r="I4" s="17" t="s">
        <v>16</v>
      </c>
      <c r="J4" s="42">
        <f>'[1]26 заезд 12.10-16.10.2026'!$M$31</f>
        <v>25</v>
      </c>
      <c r="K4" s="42"/>
      <c r="L4" s="17" t="s">
        <v>17</v>
      </c>
      <c r="M4" s="17"/>
      <c r="N4" s="17"/>
      <c r="O4" s="17"/>
      <c r="P4" s="20">
        <v>10</v>
      </c>
      <c r="Q4" s="20">
        <v>4</v>
      </c>
      <c r="R4" s="16"/>
      <c r="S4" s="16">
        <f t="shared" si="0"/>
        <v>-25</v>
      </c>
      <c r="T4" s="17"/>
      <c r="U4" s="40" t="s">
        <v>276</v>
      </c>
      <c r="V4" s="16">
        <v>40</v>
      </c>
      <c r="W4" s="16" t="s">
        <v>279</v>
      </c>
      <c r="X4" s="16">
        <f t="shared" si="1"/>
        <v>-25</v>
      </c>
      <c r="Y4" s="16"/>
      <c r="Z4" s="17"/>
      <c r="AA4" s="43">
        <v>0.25</v>
      </c>
      <c r="AB4" s="49">
        <f t="shared" si="2"/>
        <v>0.625</v>
      </c>
      <c r="AC4" s="43">
        <f t="shared" si="3"/>
        <v>0.52083333333333304</v>
      </c>
      <c r="AD4" s="43"/>
      <c r="AE4" s="43">
        <f t="shared" si="4"/>
        <v>2.0833333333333301E-2</v>
      </c>
      <c r="AF4" s="43"/>
      <c r="AG4" s="43"/>
    </row>
    <row r="5" spans="1:212" ht="82.5" x14ac:dyDescent="0.2">
      <c r="A5" s="16">
        <v>6</v>
      </c>
      <c r="B5" s="17" t="s">
        <v>30</v>
      </c>
      <c r="C5" s="27" t="s">
        <v>31</v>
      </c>
      <c r="D5" s="18" t="s">
        <v>29</v>
      </c>
      <c r="E5" s="16">
        <v>5</v>
      </c>
      <c r="F5" s="39">
        <f>'[1]1 заезд 12.01-16.01.2026'!$AA$31</f>
        <v>18</v>
      </c>
      <c r="G5" s="20">
        <v>1</v>
      </c>
      <c r="H5" s="17" t="s">
        <v>21</v>
      </c>
      <c r="I5" s="17" t="s">
        <v>16</v>
      </c>
      <c r="J5" s="39">
        <f>'[1]1 заезд 12.01-16.01.2026'!$AC$31</f>
        <v>29</v>
      </c>
      <c r="K5" s="39"/>
      <c r="L5" s="17" t="s">
        <v>17</v>
      </c>
      <c r="M5" s="17"/>
      <c r="N5" s="17"/>
      <c r="O5" s="52"/>
      <c r="P5" s="20">
        <v>1</v>
      </c>
      <c r="Q5" s="20">
        <v>1</v>
      </c>
      <c r="R5" s="19"/>
      <c r="S5" s="16">
        <f t="shared" si="0"/>
        <v>-29</v>
      </c>
      <c r="T5" s="27"/>
      <c r="U5" s="40" t="s">
        <v>276</v>
      </c>
      <c r="V5" s="16">
        <v>40</v>
      </c>
      <c r="W5" s="16" t="s">
        <v>277</v>
      </c>
      <c r="X5" s="16">
        <f t="shared" si="1"/>
        <v>-29</v>
      </c>
      <c r="Y5" s="16"/>
      <c r="Z5" s="17"/>
      <c r="AA5" s="43">
        <v>0.25</v>
      </c>
      <c r="AB5" s="49">
        <f t="shared" si="2"/>
        <v>0.72499999999999998</v>
      </c>
      <c r="AC5" s="43">
        <f t="shared" si="3"/>
        <v>0.60416666666666696</v>
      </c>
      <c r="AD5" s="43"/>
      <c r="AE5" s="43">
        <f t="shared" si="4"/>
        <v>2.0833333333333301E-2</v>
      </c>
      <c r="AF5" s="43"/>
      <c r="AG5" s="43"/>
    </row>
    <row r="6" spans="1:212" ht="66" x14ac:dyDescent="0.2">
      <c r="A6" s="16">
        <v>7</v>
      </c>
      <c r="B6" s="52" t="s">
        <v>55</v>
      </c>
      <c r="C6" s="17" t="s">
        <v>71</v>
      </c>
      <c r="D6" s="27" t="s">
        <v>66</v>
      </c>
      <c r="E6" s="16">
        <v>5</v>
      </c>
      <c r="F6" s="39">
        <f>'[1]4 заезд 02.03-06.03.2026'!$AA$31</f>
        <v>13</v>
      </c>
      <c r="G6" s="20">
        <v>4</v>
      </c>
      <c r="H6" s="17" t="s">
        <v>21</v>
      </c>
      <c r="I6" s="17" t="s">
        <v>16</v>
      </c>
      <c r="J6" s="42">
        <f>'[1]4 заезд 02.03-06.03.2026'!$AC$31</f>
        <v>25</v>
      </c>
      <c r="K6" s="42"/>
      <c r="L6" s="17" t="s">
        <v>17</v>
      </c>
      <c r="M6" s="17"/>
      <c r="N6" s="17"/>
      <c r="O6" s="52"/>
      <c r="P6" s="20">
        <v>1</v>
      </c>
      <c r="Q6" s="20">
        <v>1</v>
      </c>
      <c r="R6" s="16"/>
      <c r="S6" s="16">
        <f t="shared" si="0"/>
        <v>-25</v>
      </c>
      <c r="T6" s="17"/>
      <c r="U6" s="40" t="s">
        <v>276</v>
      </c>
      <c r="V6" s="16">
        <v>40</v>
      </c>
      <c r="W6" s="16" t="s">
        <v>280</v>
      </c>
      <c r="X6" s="16">
        <f t="shared" si="1"/>
        <v>-25</v>
      </c>
      <c r="Y6" s="16"/>
      <c r="Z6" s="17"/>
      <c r="AA6" s="43">
        <v>0.25</v>
      </c>
      <c r="AB6" s="49">
        <f t="shared" si="2"/>
        <v>0.625</v>
      </c>
      <c r="AC6" s="43">
        <f t="shared" si="3"/>
        <v>0.52083333333333304</v>
      </c>
      <c r="AD6" s="43"/>
      <c r="AE6" s="43">
        <f t="shared" si="4"/>
        <v>2.0833333333333301E-2</v>
      </c>
      <c r="AF6" s="43"/>
      <c r="AG6" s="43"/>
    </row>
    <row r="7" spans="1:212" ht="82.5" x14ac:dyDescent="0.2">
      <c r="A7" s="16">
        <v>8</v>
      </c>
      <c r="B7" s="52" t="s">
        <v>27</v>
      </c>
      <c r="C7" s="17" t="s">
        <v>281</v>
      </c>
      <c r="D7" s="27" t="s">
        <v>140</v>
      </c>
      <c r="E7" s="16">
        <v>5</v>
      </c>
      <c r="F7" s="39">
        <f>'[1]11 заезд 04.05-08.05.2026'!$AA$31</f>
        <v>15</v>
      </c>
      <c r="G7" s="20">
        <v>11</v>
      </c>
      <c r="H7" s="17" t="s">
        <v>21</v>
      </c>
      <c r="I7" s="17" t="s">
        <v>16</v>
      </c>
      <c r="J7" s="42">
        <f>'[1]11 заезд 04.05-08.05.2026'!$AC$31</f>
        <v>26</v>
      </c>
      <c r="K7" s="42"/>
      <c r="L7" s="17" t="s">
        <v>17</v>
      </c>
      <c r="M7" s="17"/>
      <c r="N7" s="17"/>
      <c r="O7" s="52"/>
      <c r="P7" s="20">
        <v>5</v>
      </c>
      <c r="Q7" s="20">
        <v>2</v>
      </c>
      <c r="R7" s="16"/>
      <c r="S7" s="16">
        <f t="shared" si="0"/>
        <v>-26</v>
      </c>
      <c r="T7" s="68" t="s">
        <v>282</v>
      </c>
      <c r="U7" s="40" t="s">
        <v>276</v>
      </c>
      <c r="V7" s="16">
        <v>40</v>
      </c>
      <c r="W7" s="16" t="s">
        <v>283</v>
      </c>
      <c r="X7" s="16">
        <f t="shared" si="1"/>
        <v>-26</v>
      </c>
      <c r="Y7" s="16"/>
      <c r="Z7" s="17"/>
      <c r="AA7" s="43">
        <v>0.25</v>
      </c>
      <c r="AB7" s="49">
        <f t="shared" si="2"/>
        <v>0.65</v>
      </c>
      <c r="AC7" s="43">
        <f t="shared" si="3"/>
        <v>0.54166666666666696</v>
      </c>
      <c r="AD7" s="43"/>
      <c r="AE7" s="43">
        <f t="shared" si="4"/>
        <v>2.0833333333333301E-2</v>
      </c>
      <c r="AF7" s="43"/>
      <c r="AG7" s="43"/>
    </row>
    <row r="8" spans="1:212" ht="82.5" x14ac:dyDescent="0.2">
      <c r="A8" s="16">
        <v>9</v>
      </c>
      <c r="B8" s="52" t="s">
        <v>55</v>
      </c>
      <c r="C8" s="17" t="s">
        <v>56</v>
      </c>
      <c r="D8" s="18" t="s">
        <v>178</v>
      </c>
      <c r="E8" s="16">
        <v>5</v>
      </c>
      <c r="F8" s="39">
        <f>'[1]18 заезд 22.06-26.06.2026'!$S$31</f>
        <v>17</v>
      </c>
      <c r="G8" s="20">
        <v>18</v>
      </c>
      <c r="H8" s="17" t="s">
        <v>21</v>
      </c>
      <c r="I8" s="17" t="s">
        <v>16</v>
      </c>
      <c r="J8" s="42">
        <f>'[1]18 заезд 22.06-26.06.2026'!$U$31</f>
        <v>25</v>
      </c>
      <c r="K8" s="42"/>
      <c r="L8" s="17" t="s">
        <v>17</v>
      </c>
      <c r="M8" s="17"/>
      <c r="N8" s="17"/>
      <c r="O8" s="52"/>
      <c r="P8" s="20">
        <v>6</v>
      </c>
      <c r="Q8" s="20">
        <v>2</v>
      </c>
      <c r="R8" s="16"/>
      <c r="S8" s="16">
        <f t="shared" si="0"/>
        <v>-25</v>
      </c>
      <c r="T8" s="17"/>
      <c r="U8" s="40" t="s">
        <v>276</v>
      </c>
      <c r="V8" s="16">
        <v>40</v>
      </c>
      <c r="W8" s="16" t="s">
        <v>278</v>
      </c>
      <c r="X8" s="16">
        <f t="shared" si="1"/>
        <v>-25</v>
      </c>
      <c r="Y8" s="16"/>
      <c r="Z8" s="17"/>
      <c r="AA8" s="43">
        <v>0.25</v>
      </c>
      <c r="AB8" s="49">
        <f t="shared" si="2"/>
        <v>0.625</v>
      </c>
      <c r="AC8" s="43">
        <f t="shared" si="3"/>
        <v>0.52083333333333304</v>
      </c>
      <c r="AD8" s="43"/>
      <c r="AE8" s="43">
        <f t="shared" si="4"/>
        <v>2.0833333333333301E-2</v>
      </c>
      <c r="AF8" s="43"/>
      <c r="AG8" s="43"/>
    </row>
    <row r="9" spans="1:212" ht="82.5" x14ac:dyDescent="0.2">
      <c r="A9" s="16">
        <v>10</v>
      </c>
      <c r="B9" s="52" t="s">
        <v>55</v>
      </c>
      <c r="C9" s="17" t="s">
        <v>56</v>
      </c>
      <c r="D9" s="18" t="s">
        <v>232</v>
      </c>
      <c r="E9" s="16">
        <v>5</v>
      </c>
      <c r="F9" s="42">
        <f>'[1]29 заезд 02.11-06.11.2026'!$AA$31</f>
        <v>15</v>
      </c>
      <c r="G9" s="19">
        <v>29</v>
      </c>
      <c r="H9" s="17" t="s">
        <v>21</v>
      </c>
      <c r="I9" s="17" t="s">
        <v>16</v>
      </c>
      <c r="J9" s="42">
        <f>'[1]29 заезд 02.11-06.11.2026'!$AC$31</f>
        <v>27</v>
      </c>
      <c r="K9" s="42"/>
      <c r="L9" s="17" t="s">
        <v>17</v>
      </c>
      <c r="M9" s="17"/>
      <c r="N9" s="17"/>
      <c r="O9" s="52"/>
      <c r="P9" s="20">
        <v>11</v>
      </c>
      <c r="Q9" s="20">
        <v>4</v>
      </c>
      <c r="R9" s="16"/>
      <c r="S9" s="16">
        <f t="shared" si="0"/>
        <v>-27</v>
      </c>
      <c r="T9" s="17"/>
      <c r="U9" s="40" t="s">
        <v>276</v>
      </c>
      <c r="V9" s="16">
        <v>40</v>
      </c>
      <c r="W9" s="16" t="s">
        <v>278</v>
      </c>
      <c r="X9" s="16">
        <f t="shared" si="1"/>
        <v>-27</v>
      </c>
      <c r="Y9" s="16"/>
      <c r="Z9" s="17"/>
      <c r="AA9" s="43">
        <v>0.25</v>
      </c>
      <c r="AB9" s="49">
        <f t="shared" si="2"/>
        <v>0.67500000000000004</v>
      </c>
      <c r="AC9" s="43">
        <f t="shared" si="3"/>
        <v>0.5625</v>
      </c>
      <c r="AD9" s="43"/>
      <c r="AE9" s="43">
        <f t="shared" si="4"/>
        <v>2.0833333333333301E-2</v>
      </c>
      <c r="AF9" s="43"/>
      <c r="AG9" s="43"/>
    </row>
    <row r="10" spans="1:212" ht="66" x14ac:dyDescent="0.2">
      <c r="A10" s="16">
        <v>11</v>
      </c>
      <c r="B10" s="17" t="s">
        <v>135</v>
      </c>
      <c r="C10" s="17" t="s">
        <v>136</v>
      </c>
      <c r="D10" s="18" t="s">
        <v>90</v>
      </c>
      <c r="E10" s="16">
        <v>5</v>
      </c>
      <c r="F10" s="42">
        <f>'[1]6 заезд 16.03-20.03.2026'!$G$31</f>
        <v>18</v>
      </c>
      <c r="G10" s="20">
        <v>6</v>
      </c>
      <c r="H10" s="17" t="s">
        <v>21</v>
      </c>
      <c r="I10" s="17" t="s">
        <v>16</v>
      </c>
      <c r="J10" s="42">
        <f>'[1]6 заезд 16.03-20.03.2026'!$I$31</f>
        <v>29</v>
      </c>
      <c r="K10" s="42"/>
      <c r="L10" s="17" t="s">
        <v>17</v>
      </c>
      <c r="M10" s="17"/>
      <c r="N10" s="17"/>
      <c r="O10" s="17"/>
      <c r="P10" s="20">
        <v>3</v>
      </c>
      <c r="Q10" s="20">
        <v>1</v>
      </c>
      <c r="R10" s="42"/>
      <c r="S10" s="16">
        <f t="shared" si="0"/>
        <v>-29</v>
      </c>
      <c r="T10" s="17"/>
      <c r="U10" s="40" t="s">
        <v>276</v>
      </c>
      <c r="V10" s="16">
        <v>40</v>
      </c>
      <c r="W10" s="16" t="s">
        <v>283</v>
      </c>
      <c r="X10" s="16">
        <f t="shared" si="1"/>
        <v>-29</v>
      </c>
      <c r="Y10" s="16"/>
      <c r="Z10" s="17"/>
      <c r="AA10" s="43">
        <v>0.25</v>
      </c>
      <c r="AB10" s="49">
        <f t="shared" si="2"/>
        <v>0.72499999999999998</v>
      </c>
      <c r="AC10" s="43">
        <f t="shared" si="3"/>
        <v>0.60416666666666696</v>
      </c>
      <c r="AD10" s="43"/>
      <c r="AE10" s="43">
        <f t="shared" si="4"/>
        <v>2.0833333333333301E-2</v>
      </c>
      <c r="AF10" s="43"/>
      <c r="AG10" s="43"/>
    </row>
    <row r="11" spans="1:212" ht="66" x14ac:dyDescent="0.2">
      <c r="A11" s="16">
        <v>12</v>
      </c>
      <c r="B11" s="27" t="s">
        <v>124</v>
      </c>
      <c r="C11" s="27" t="s">
        <v>125</v>
      </c>
      <c r="D11" s="18" t="s">
        <v>123</v>
      </c>
      <c r="E11" s="16">
        <v>5</v>
      </c>
      <c r="F11" s="39">
        <f>'[1]9 заезд 06.04-10.04.2026'!$AE$31</f>
        <v>15</v>
      </c>
      <c r="G11" s="20">
        <v>9</v>
      </c>
      <c r="H11" s="17" t="s">
        <v>21</v>
      </c>
      <c r="I11" s="17" t="s">
        <v>16</v>
      </c>
      <c r="J11" s="42">
        <f>'[1]9 заезд 06.04-10.04.2026'!$AG$31</f>
        <v>26</v>
      </c>
      <c r="K11" s="42"/>
      <c r="L11" s="17" t="s">
        <v>17</v>
      </c>
      <c r="M11" s="17"/>
      <c r="N11" s="17"/>
      <c r="O11" s="17"/>
      <c r="P11" s="20">
        <v>4</v>
      </c>
      <c r="Q11" s="20">
        <v>2</v>
      </c>
      <c r="R11" s="42"/>
      <c r="S11" s="16">
        <f t="shared" si="0"/>
        <v>-26</v>
      </c>
      <c r="T11" s="17"/>
      <c r="U11" s="40" t="s">
        <v>276</v>
      </c>
      <c r="V11" s="16">
        <v>40</v>
      </c>
      <c r="W11" s="16" t="s">
        <v>277</v>
      </c>
      <c r="X11" s="16">
        <f t="shared" si="1"/>
        <v>-26</v>
      </c>
      <c r="Y11" s="16"/>
      <c r="Z11" s="17"/>
      <c r="AA11" s="43">
        <v>0.25</v>
      </c>
      <c r="AB11" s="49">
        <f t="shared" si="2"/>
        <v>0.65</v>
      </c>
      <c r="AC11" s="43">
        <f t="shared" si="3"/>
        <v>0.54166666666666696</v>
      </c>
      <c r="AD11" s="43"/>
      <c r="AE11" s="43">
        <f t="shared" si="4"/>
        <v>2.0833333333333301E-2</v>
      </c>
      <c r="AF11" s="43"/>
      <c r="AG11" s="43"/>
    </row>
    <row r="12" spans="1:212" ht="66" x14ac:dyDescent="0.2">
      <c r="A12" s="16">
        <v>13</v>
      </c>
      <c r="B12" s="17" t="s">
        <v>109</v>
      </c>
      <c r="C12" s="17" t="s">
        <v>110</v>
      </c>
      <c r="D12" s="52" t="s">
        <v>111</v>
      </c>
      <c r="E12" s="16">
        <v>5</v>
      </c>
      <c r="F12" s="42">
        <f>'[1]8 заезд 30.03-03.04.2026'!$G$31</f>
        <v>17</v>
      </c>
      <c r="G12" s="20">
        <v>8</v>
      </c>
      <c r="H12" s="17" t="s">
        <v>21</v>
      </c>
      <c r="I12" s="17" t="s">
        <v>16</v>
      </c>
      <c r="J12" s="42">
        <f>'[1]8 заезд 30.03-03.04.2026'!$I$31</f>
        <v>30</v>
      </c>
      <c r="K12" s="42"/>
      <c r="L12" s="17" t="s">
        <v>17</v>
      </c>
      <c r="M12" s="17"/>
      <c r="N12" s="17"/>
      <c r="O12" s="17"/>
      <c r="P12" s="20">
        <v>3</v>
      </c>
      <c r="Q12" s="20">
        <v>1</v>
      </c>
      <c r="R12" s="16"/>
      <c r="S12" s="16">
        <f t="shared" si="0"/>
        <v>-30</v>
      </c>
      <c r="T12" s="17"/>
      <c r="U12" s="40" t="s">
        <v>276</v>
      </c>
      <c r="V12" s="16">
        <v>40</v>
      </c>
      <c r="W12" s="16" t="s">
        <v>284</v>
      </c>
      <c r="X12" s="16">
        <f t="shared" si="1"/>
        <v>-30</v>
      </c>
      <c r="Y12" s="16"/>
      <c r="Z12" s="17"/>
      <c r="AA12" s="43">
        <v>0.25</v>
      </c>
      <c r="AB12" s="49">
        <f t="shared" si="2"/>
        <v>0.75</v>
      </c>
      <c r="AC12" s="43">
        <f t="shared" si="3"/>
        <v>0.625</v>
      </c>
      <c r="AD12" s="43"/>
      <c r="AE12" s="43">
        <f t="shared" si="4"/>
        <v>2.0833333333333301E-2</v>
      </c>
      <c r="AF12" s="43"/>
      <c r="AG12" s="43"/>
    </row>
    <row r="13" spans="1:212" ht="66" x14ac:dyDescent="0.2">
      <c r="A13" s="16">
        <v>14</v>
      </c>
      <c r="B13" s="17" t="s">
        <v>142</v>
      </c>
      <c r="C13" s="17" t="s">
        <v>143</v>
      </c>
      <c r="D13" s="18" t="s">
        <v>246</v>
      </c>
      <c r="E13" s="16">
        <v>5</v>
      </c>
      <c r="F13" s="42">
        <f>'[1]34 заезд 14.12-18.12.2026'!$C$31</f>
        <v>14</v>
      </c>
      <c r="G13" s="20">
        <v>34</v>
      </c>
      <c r="H13" s="17" t="s">
        <v>21</v>
      </c>
      <c r="I13" s="17" t="s">
        <v>16</v>
      </c>
      <c r="J13" s="42">
        <f>'[1]34 заезд 14.12-18.12.2026'!$E$31</f>
        <v>25</v>
      </c>
      <c r="K13" s="42"/>
      <c r="L13" s="17" t="s">
        <v>17</v>
      </c>
      <c r="M13" s="17"/>
      <c r="N13" s="17"/>
      <c r="O13" s="17"/>
      <c r="P13" s="20">
        <v>12</v>
      </c>
      <c r="Q13" s="20">
        <v>4</v>
      </c>
      <c r="R13" s="16"/>
      <c r="S13" s="16">
        <f t="shared" si="0"/>
        <v>-25</v>
      </c>
      <c r="T13" s="17"/>
      <c r="U13" s="40" t="s">
        <v>276</v>
      </c>
      <c r="V13" s="16">
        <v>40</v>
      </c>
      <c r="W13" s="16" t="s">
        <v>278</v>
      </c>
      <c r="X13" s="16">
        <f t="shared" si="1"/>
        <v>-25</v>
      </c>
      <c r="Y13" s="16"/>
      <c r="Z13" s="17"/>
      <c r="AA13" s="43">
        <v>0.25</v>
      </c>
      <c r="AB13" s="49">
        <f t="shared" si="2"/>
        <v>0.625</v>
      </c>
      <c r="AC13" s="43">
        <f t="shared" si="3"/>
        <v>0.52083333333333304</v>
      </c>
      <c r="AD13" s="43"/>
      <c r="AE13" s="43">
        <f t="shared" si="4"/>
        <v>2.0833333333333301E-2</v>
      </c>
      <c r="AF13" s="43"/>
      <c r="AG13" s="43"/>
    </row>
    <row r="14" spans="1:212" ht="66" x14ac:dyDescent="0.2">
      <c r="A14" s="16">
        <v>15</v>
      </c>
      <c r="B14" s="17" t="s">
        <v>142</v>
      </c>
      <c r="C14" s="17" t="s">
        <v>143</v>
      </c>
      <c r="D14" s="18" t="s">
        <v>140</v>
      </c>
      <c r="E14" s="16">
        <v>5</v>
      </c>
      <c r="F14" s="42">
        <f>'[1]11 заезд 04.05-08.05.2026'!$AE$31</f>
        <v>0</v>
      </c>
      <c r="G14" s="20">
        <v>11</v>
      </c>
      <c r="H14" s="17" t="s">
        <v>21</v>
      </c>
      <c r="I14" s="17" t="s">
        <v>16</v>
      </c>
      <c r="J14" s="42">
        <f>'[1]11 заезд 04.05-08.05.2026'!$AG$31</f>
        <v>0</v>
      </c>
      <c r="K14" s="42"/>
      <c r="L14" s="17" t="s">
        <v>17</v>
      </c>
      <c r="M14" s="17"/>
      <c r="N14" s="17"/>
      <c r="O14" s="52"/>
      <c r="P14" s="20">
        <v>5</v>
      </c>
      <c r="Q14" s="20">
        <v>2</v>
      </c>
      <c r="R14" s="16"/>
      <c r="S14" s="16">
        <f t="shared" si="0"/>
        <v>0</v>
      </c>
      <c r="T14" s="17"/>
      <c r="U14" s="40" t="s">
        <v>276</v>
      </c>
      <c r="V14" s="16">
        <v>40</v>
      </c>
      <c r="W14" s="16" t="s">
        <v>283</v>
      </c>
      <c r="X14" s="16">
        <f t="shared" si="1"/>
        <v>0</v>
      </c>
      <c r="Y14" s="16"/>
      <c r="Z14" s="17"/>
      <c r="AA14" s="43">
        <v>0.25</v>
      </c>
      <c r="AB14" s="49">
        <f t="shared" si="2"/>
        <v>0</v>
      </c>
      <c r="AC14" s="43">
        <f t="shared" si="3"/>
        <v>0</v>
      </c>
      <c r="AD14" s="43"/>
      <c r="AE14" s="43">
        <f t="shared" si="4"/>
        <v>2.0833333333333301E-2</v>
      </c>
      <c r="AF14" s="43"/>
      <c r="AG14" s="43"/>
    </row>
    <row r="15" spans="1:212" ht="66" x14ac:dyDescent="0.2">
      <c r="A15" s="16">
        <v>16</v>
      </c>
      <c r="B15" s="17" t="s">
        <v>109</v>
      </c>
      <c r="C15" s="17" t="s">
        <v>110</v>
      </c>
      <c r="D15" s="27" t="s">
        <v>197</v>
      </c>
      <c r="E15" s="16">
        <v>5</v>
      </c>
      <c r="F15" s="42">
        <f>'[1]21 заезд 07.09-11.09.2026'!$AE$31</f>
        <v>14</v>
      </c>
      <c r="G15" s="20">
        <v>21</v>
      </c>
      <c r="H15" s="17" t="s">
        <v>21</v>
      </c>
      <c r="I15" s="17" t="s">
        <v>16</v>
      </c>
      <c r="J15" s="42">
        <f>'[1]21 заезд 07.09-11.09.2026'!$AG$31</f>
        <v>28</v>
      </c>
      <c r="K15" s="42"/>
      <c r="L15" s="17" t="s">
        <v>17</v>
      </c>
      <c r="M15" s="17"/>
      <c r="N15" s="17"/>
      <c r="O15" s="17"/>
      <c r="P15" s="20">
        <v>9</v>
      </c>
      <c r="Q15" s="20">
        <v>3</v>
      </c>
      <c r="R15" s="16"/>
      <c r="S15" s="16">
        <f t="shared" si="0"/>
        <v>-28</v>
      </c>
      <c r="T15" s="17"/>
      <c r="U15" s="40" t="s">
        <v>276</v>
      </c>
      <c r="V15" s="16">
        <v>40</v>
      </c>
      <c r="W15" s="16" t="s">
        <v>279</v>
      </c>
      <c r="X15" s="16">
        <f t="shared" si="1"/>
        <v>-28</v>
      </c>
      <c r="Y15" s="16"/>
      <c r="Z15" s="17"/>
      <c r="AA15" s="43">
        <v>0.25</v>
      </c>
      <c r="AB15" s="49">
        <f t="shared" si="2"/>
        <v>0.7</v>
      </c>
      <c r="AC15" s="43">
        <f t="shared" si="3"/>
        <v>0.58333333333333304</v>
      </c>
      <c r="AD15" s="43"/>
      <c r="AE15" s="43">
        <f t="shared" si="4"/>
        <v>2.0833333333333301E-2</v>
      </c>
      <c r="AF15" s="43"/>
      <c r="AG15" s="43"/>
    </row>
    <row r="16" spans="1:212" ht="66" x14ac:dyDescent="0.2">
      <c r="A16" s="16">
        <v>17</v>
      </c>
      <c r="B16" s="17" t="s">
        <v>152</v>
      </c>
      <c r="C16" s="17" t="s">
        <v>153</v>
      </c>
      <c r="D16" s="27" t="s">
        <v>151</v>
      </c>
      <c r="E16" s="16">
        <v>11</v>
      </c>
      <c r="F16" s="42">
        <f>'[1]13 заезд 18.05-22.05.2026'!$G$31</f>
        <v>13</v>
      </c>
      <c r="G16" s="20">
        <v>13.14</v>
      </c>
      <c r="H16" s="17" t="s">
        <v>21</v>
      </c>
      <c r="I16" s="17" t="s">
        <v>16</v>
      </c>
      <c r="J16" s="42">
        <f>'[1]13 заезд 18.05-22.05.2026'!$I$31</f>
        <v>25</v>
      </c>
      <c r="K16" s="42"/>
      <c r="L16" s="17" t="s">
        <v>17</v>
      </c>
      <c r="M16" s="17"/>
      <c r="N16" s="17"/>
      <c r="O16" s="17"/>
      <c r="P16" s="20">
        <v>5</v>
      </c>
      <c r="Q16" s="20">
        <v>2</v>
      </c>
      <c r="R16" s="16"/>
      <c r="S16" s="16">
        <f t="shared" si="0"/>
        <v>-25</v>
      </c>
      <c r="T16" s="17"/>
      <c r="U16" s="40" t="s">
        <v>276</v>
      </c>
      <c r="V16" s="16">
        <v>70</v>
      </c>
      <c r="W16" s="16" t="s">
        <v>277</v>
      </c>
      <c r="X16" s="16">
        <f t="shared" si="1"/>
        <v>-25</v>
      </c>
      <c r="Y16" s="16"/>
      <c r="Z16" s="17"/>
      <c r="AA16" s="43">
        <v>0.5</v>
      </c>
      <c r="AB16" s="49">
        <f t="shared" si="2"/>
        <v>1.25</v>
      </c>
      <c r="AC16" s="43">
        <f t="shared" si="3"/>
        <v>1.0416666666666701</v>
      </c>
      <c r="AD16" s="43"/>
      <c r="AE16" s="43">
        <f t="shared" si="4"/>
        <v>4.1666666666666699E-2</v>
      </c>
      <c r="AF16" s="43"/>
      <c r="AG16" s="43"/>
    </row>
    <row r="17" spans="1:33" ht="71.25" customHeight="1" x14ac:dyDescent="0.2">
      <c r="A17" s="16">
        <v>18</v>
      </c>
      <c r="B17" s="17" t="s">
        <v>152</v>
      </c>
      <c r="C17" s="17" t="s">
        <v>153</v>
      </c>
      <c r="D17" s="27" t="s">
        <v>205</v>
      </c>
      <c r="E17" s="16">
        <v>11</v>
      </c>
      <c r="F17" s="64">
        <f>'[1]22 заезд 14.09-18.09.2026'!$W$31</f>
        <v>11</v>
      </c>
      <c r="G17" s="20">
        <v>22.23</v>
      </c>
      <c r="H17" s="17" t="s">
        <v>21</v>
      </c>
      <c r="I17" s="17" t="s">
        <v>16</v>
      </c>
      <c r="J17" s="42">
        <f>'[1]22 заезд 14.09-18.09.2026'!$Y$31</f>
        <v>25</v>
      </c>
      <c r="K17" s="20"/>
      <c r="L17" s="17" t="s">
        <v>17</v>
      </c>
      <c r="M17" s="16"/>
      <c r="N17" s="16">
        <v>-25</v>
      </c>
      <c r="O17" s="17"/>
      <c r="P17" s="20">
        <v>9</v>
      </c>
      <c r="Q17" s="16">
        <v>3</v>
      </c>
      <c r="R17" s="16"/>
      <c r="S17" s="16">
        <f t="shared" si="0"/>
        <v>-25</v>
      </c>
      <c r="T17" s="16"/>
      <c r="U17" s="40" t="s">
        <v>276</v>
      </c>
      <c r="V17" s="16">
        <v>70</v>
      </c>
      <c r="W17" s="69" t="s">
        <v>279</v>
      </c>
      <c r="X17" s="16">
        <f t="shared" si="1"/>
        <v>-25</v>
      </c>
      <c r="Y17" s="43"/>
      <c r="Z17" s="43"/>
      <c r="AA17" s="43">
        <v>0.5</v>
      </c>
      <c r="AB17" s="49">
        <f t="shared" si="2"/>
        <v>1.25</v>
      </c>
      <c r="AC17" s="43">
        <f t="shared" si="3"/>
        <v>1.0416666666666701</v>
      </c>
      <c r="AD17" s="43"/>
      <c r="AE17" s="43">
        <f t="shared" si="4"/>
        <v>4.1666666666666699E-2</v>
      </c>
      <c r="AF17" s="43"/>
      <c r="AG17" s="43"/>
    </row>
    <row r="18" spans="1:33" ht="92.25" customHeight="1" x14ac:dyDescent="0.2">
      <c r="A18" s="16">
        <v>19</v>
      </c>
      <c r="B18" s="17" t="s">
        <v>135</v>
      </c>
      <c r="C18" s="17" t="s">
        <v>136</v>
      </c>
      <c r="D18" s="27" t="s">
        <v>197</v>
      </c>
      <c r="E18" s="16">
        <v>5</v>
      </c>
      <c r="F18" s="39">
        <f>'[1]21 заезд 07.09-11.09.2026'!$AI$31</f>
        <v>14</v>
      </c>
      <c r="G18" s="20">
        <v>21</v>
      </c>
      <c r="H18" s="17" t="s">
        <v>21</v>
      </c>
      <c r="I18" s="17" t="s">
        <v>16</v>
      </c>
      <c r="J18" s="42">
        <f>'[1]21 заезд 07.09-11.09.2026'!$AK$31</f>
        <v>25</v>
      </c>
      <c r="K18" s="42"/>
      <c r="L18" s="17" t="s">
        <v>17</v>
      </c>
      <c r="M18" s="17"/>
      <c r="N18" s="17"/>
      <c r="O18" s="17"/>
      <c r="P18" s="20">
        <v>9</v>
      </c>
      <c r="Q18" s="20">
        <v>3</v>
      </c>
      <c r="R18" s="16"/>
      <c r="S18" s="16">
        <f t="shared" si="0"/>
        <v>-25</v>
      </c>
      <c r="T18" s="17"/>
      <c r="U18" s="40" t="s">
        <v>276</v>
      </c>
      <c r="V18" s="16">
        <v>40</v>
      </c>
      <c r="W18" s="16" t="s">
        <v>278</v>
      </c>
      <c r="X18" s="16">
        <f t="shared" si="1"/>
        <v>-25</v>
      </c>
      <c r="Y18" s="16"/>
      <c r="Z18" s="17"/>
      <c r="AA18" s="43">
        <v>0.25</v>
      </c>
      <c r="AB18" s="43">
        <f t="shared" si="2"/>
        <v>0.625</v>
      </c>
      <c r="AC18" s="43">
        <f t="shared" si="3"/>
        <v>0.52083333333333304</v>
      </c>
      <c r="AD18" s="43"/>
      <c r="AE18" s="43">
        <f t="shared" si="4"/>
        <v>2.0833333333333301E-2</v>
      </c>
      <c r="AF18" s="43"/>
      <c r="AG18" s="43"/>
    </row>
    <row r="19" spans="1:33" ht="84.75" customHeight="1" x14ac:dyDescent="0.2">
      <c r="A19" s="16">
        <v>20</v>
      </c>
      <c r="B19" s="17" t="s">
        <v>135</v>
      </c>
      <c r="C19" s="17" t="s">
        <v>136</v>
      </c>
      <c r="D19" s="18" t="s">
        <v>240</v>
      </c>
      <c r="E19" s="16">
        <v>5</v>
      </c>
      <c r="F19" s="39">
        <f>'[1]32 заезд 23.11-27.11.2026'!$W$31</f>
        <v>16</v>
      </c>
      <c r="G19" s="20">
        <v>32</v>
      </c>
      <c r="H19" s="17" t="s">
        <v>21</v>
      </c>
      <c r="I19" s="17" t="s">
        <v>16</v>
      </c>
      <c r="J19" s="42">
        <f>'[1]32 заезд 23.11-27.11.2026'!$Y$31</f>
        <v>25</v>
      </c>
      <c r="K19" s="42"/>
      <c r="L19" s="17" t="s">
        <v>17</v>
      </c>
      <c r="M19" s="17"/>
      <c r="N19" s="17"/>
      <c r="O19" s="17"/>
      <c r="P19" s="20">
        <v>11</v>
      </c>
      <c r="Q19" s="20">
        <v>4</v>
      </c>
      <c r="R19" s="16"/>
      <c r="S19" s="16">
        <f t="shared" si="0"/>
        <v>-25</v>
      </c>
      <c r="T19" s="17"/>
      <c r="U19" s="40" t="s">
        <v>276</v>
      </c>
      <c r="V19" s="16">
        <v>40</v>
      </c>
      <c r="W19" s="16" t="s">
        <v>278</v>
      </c>
      <c r="X19" s="16">
        <f t="shared" si="1"/>
        <v>-25</v>
      </c>
      <c r="Y19" s="16"/>
      <c r="Z19" s="17"/>
      <c r="AA19" s="43">
        <v>0.25</v>
      </c>
      <c r="AB19" s="43">
        <f t="shared" si="2"/>
        <v>0.625</v>
      </c>
      <c r="AC19" s="43">
        <f t="shared" si="3"/>
        <v>0.52083333333333304</v>
      </c>
      <c r="AD19" s="43"/>
      <c r="AE19" s="43">
        <f t="shared" si="4"/>
        <v>2.0833333333333301E-2</v>
      </c>
      <c r="AF19" s="43"/>
      <c r="AG19" s="43"/>
    </row>
    <row r="20" spans="1:33" ht="66" x14ac:dyDescent="0.2">
      <c r="A20" s="16">
        <v>21</v>
      </c>
      <c r="B20" s="17" t="s">
        <v>27</v>
      </c>
      <c r="C20" s="17" t="s">
        <v>71</v>
      </c>
      <c r="D20" s="18" t="s">
        <v>178</v>
      </c>
      <c r="E20" s="16">
        <v>5</v>
      </c>
      <c r="F20" s="39">
        <f>'[1]18 заезд 22.06-26.06.2026'!$W$31</f>
        <v>0</v>
      </c>
      <c r="G20" s="20">
        <v>18</v>
      </c>
      <c r="H20" s="17" t="s">
        <v>21</v>
      </c>
      <c r="I20" s="17" t="s">
        <v>16</v>
      </c>
      <c r="J20" s="39">
        <f>'[1]18 заезд 22.06-26.06.2026'!$Y$31</f>
        <v>30</v>
      </c>
      <c r="K20" s="39"/>
      <c r="L20" s="17" t="s">
        <v>17</v>
      </c>
      <c r="M20" s="17"/>
      <c r="N20" s="17"/>
      <c r="O20" s="52"/>
      <c r="P20" s="20">
        <v>6</v>
      </c>
      <c r="Q20" s="20">
        <v>2</v>
      </c>
      <c r="R20" s="19"/>
      <c r="S20" s="16">
        <f t="shared" si="0"/>
        <v>-30</v>
      </c>
      <c r="T20" s="27"/>
      <c r="U20" s="40" t="s">
        <v>276</v>
      </c>
      <c r="V20" s="16">
        <v>40</v>
      </c>
      <c r="W20" s="16" t="s">
        <v>280</v>
      </c>
      <c r="X20" s="16">
        <f t="shared" si="1"/>
        <v>-30</v>
      </c>
      <c r="Y20" s="16"/>
      <c r="Z20" s="17"/>
      <c r="AA20" s="43">
        <v>0.25</v>
      </c>
      <c r="AB20" s="43">
        <f t="shared" si="2"/>
        <v>0.75</v>
      </c>
      <c r="AC20" s="43"/>
      <c r="AD20" s="43">
        <f>AA20*J20/12</f>
        <v>0.625</v>
      </c>
      <c r="AE20" s="43">
        <f t="shared" si="4"/>
        <v>2.0833333333333301E-2</v>
      </c>
      <c r="AF20" s="43"/>
      <c r="AG20" s="43"/>
    </row>
    <row r="21" spans="1:33" ht="82.5" customHeight="1" x14ac:dyDescent="0.2">
      <c r="A21" s="16">
        <v>22</v>
      </c>
      <c r="B21" s="17" t="s">
        <v>27</v>
      </c>
      <c r="C21" s="17" t="s">
        <v>285</v>
      </c>
      <c r="D21" s="27" t="s">
        <v>286</v>
      </c>
      <c r="E21" s="16">
        <v>5</v>
      </c>
      <c r="F21" s="42"/>
      <c r="G21" s="19" t="s">
        <v>287</v>
      </c>
      <c r="H21" s="17" t="s">
        <v>21</v>
      </c>
      <c r="I21" s="17" t="s">
        <v>288</v>
      </c>
      <c r="J21" s="42">
        <f>'[1]февраль 2026 сборы'!$E$31</f>
        <v>28</v>
      </c>
      <c r="K21" s="42"/>
      <c r="L21" s="17" t="s">
        <v>17</v>
      </c>
      <c r="M21" s="17"/>
      <c r="N21" s="17"/>
      <c r="O21" s="52"/>
      <c r="P21" s="20">
        <v>2</v>
      </c>
      <c r="Q21" s="20">
        <v>1</v>
      </c>
      <c r="R21" s="16"/>
      <c r="S21" s="16">
        <f t="shared" si="0"/>
        <v>-28</v>
      </c>
      <c r="T21" s="17"/>
      <c r="U21" s="40" t="s">
        <v>276</v>
      </c>
      <c r="V21" s="16">
        <v>40</v>
      </c>
      <c r="W21" s="16" t="s">
        <v>277</v>
      </c>
      <c r="X21" s="16">
        <f t="shared" si="1"/>
        <v>-28</v>
      </c>
      <c r="Y21" s="16"/>
      <c r="Z21" s="17"/>
      <c r="AA21" s="43">
        <v>0.25</v>
      </c>
      <c r="AB21" s="49">
        <f t="shared" si="2"/>
        <v>0.7</v>
      </c>
      <c r="AC21" s="43">
        <f t="shared" ref="AC21:AC28" si="5">AA21*J21/12</f>
        <v>0.58333333333333304</v>
      </c>
      <c r="AD21" s="43"/>
      <c r="AE21" s="43">
        <f t="shared" si="4"/>
        <v>2.0833333333333301E-2</v>
      </c>
      <c r="AF21" s="43"/>
      <c r="AG21" s="43"/>
    </row>
    <row r="22" spans="1:33" ht="66" x14ac:dyDescent="0.2">
      <c r="A22" s="16">
        <v>23</v>
      </c>
      <c r="B22" s="17" t="s">
        <v>27</v>
      </c>
      <c r="C22" s="17" t="s">
        <v>150</v>
      </c>
      <c r="D22" s="27" t="s">
        <v>148</v>
      </c>
      <c r="E22" s="16">
        <v>5</v>
      </c>
      <c r="F22" s="42">
        <f>'[1]12 заезд 11.05-15.05.2026'!$AA$31</f>
        <v>17</v>
      </c>
      <c r="G22" s="19">
        <v>12</v>
      </c>
      <c r="H22" s="17" t="s">
        <v>21</v>
      </c>
      <c r="I22" s="17" t="s">
        <v>16</v>
      </c>
      <c r="J22" s="42">
        <f>'[1]12 заезд 11.05-15.05.2026'!$AC$31</f>
        <v>26</v>
      </c>
      <c r="K22" s="42"/>
      <c r="L22" s="17" t="s">
        <v>17</v>
      </c>
      <c r="M22" s="17"/>
      <c r="N22" s="17"/>
      <c r="O22" s="52"/>
      <c r="P22" s="20">
        <v>5</v>
      </c>
      <c r="Q22" s="20">
        <v>2</v>
      </c>
      <c r="R22" s="16"/>
      <c r="S22" s="16">
        <f t="shared" si="0"/>
        <v>-26</v>
      </c>
      <c r="T22" s="17"/>
      <c r="U22" s="40" t="s">
        <v>276</v>
      </c>
      <c r="V22" s="16">
        <v>40</v>
      </c>
      <c r="W22" s="16" t="s">
        <v>283</v>
      </c>
      <c r="X22" s="16">
        <f t="shared" si="1"/>
        <v>-26</v>
      </c>
      <c r="Y22" s="16"/>
      <c r="Z22" s="17"/>
      <c r="AA22" s="43">
        <v>0.25</v>
      </c>
      <c r="AB22" s="49">
        <f t="shared" si="2"/>
        <v>0.65</v>
      </c>
      <c r="AC22" s="43">
        <f t="shared" si="5"/>
        <v>0.54166666666666696</v>
      </c>
      <c r="AD22" s="43"/>
      <c r="AE22" s="43">
        <f t="shared" si="4"/>
        <v>2.0833333333333301E-2</v>
      </c>
      <c r="AF22" s="43"/>
      <c r="AG22" s="43"/>
    </row>
    <row r="23" spans="1:33" ht="69.75" customHeight="1" x14ac:dyDescent="0.2">
      <c r="A23" s="16">
        <v>24</v>
      </c>
      <c r="B23" s="17" t="s">
        <v>184</v>
      </c>
      <c r="C23" s="65" t="s">
        <v>185</v>
      </c>
      <c r="D23" s="27" t="s">
        <v>183</v>
      </c>
      <c r="E23" s="16">
        <v>5</v>
      </c>
      <c r="F23" s="42">
        <f>'[1]19 заезд 17.08-21.08.2026'!$W$31</f>
        <v>19</v>
      </c>
      <c r="G23" s="19">
        <v>19</v>
      </c>
      <c r="H23" s="17" t="s">
        <v>21</v>
      </c>
      <c r="I23" s="17" t="s">
        <v>16</v>
      </c>
      <c r="J23" s="42">
        <f>'[1]19 заезд 17.08-21.08.2026'!$Y$31</f>
        <v>25</v>
      </c>
      <c r="K23" s="42"/>
      <c r="L23" s="17" t="s">
        <v>17</v>
      </c>
      <c r="M23" s="17"/>
      <c r="N23" s="17"/>
      <c r="O23" s="52"/>
      <c r="P23" s="20">
        <v>8</v>
      </c>
      <c r="Q23" s="20">
        <v>3</v>
      </c>
      <c r="R23" s="16"/>
      <c r="S23" s="16">
        <f t="shared" si="0"/>
        <v>-25</v>
      </c>
      <c r="T23" s="17"/>
      <c r="U23" s="40" t="s">
        <v>276</v>
      </c>
      <c r="V23" s="16">
        <v>40</v>
      </c>
      <c r="W23" s="16" t="s">
        <v>277</v>
      </c>
      <c r="X23" s="16">
        <f t="shared" si="1"/>
        <v>-25</v>
      </c>
      <c r="Y23" s="16"/>
      <c r="Z23" s="17"/>
      <c r="AA23" s="43">
        <v>0.25</v>
      </c>
      <c r="AB23" s="49">
        <f t="shared" si="2"/>
        <v>0.625</v>
      </c>
      <c r="AC23" s="43">
        <f t="shared" si="5"/>
        <v>0.52083333333333304</v>
      </c>
      <c r="AD23" s="43"/>
      <c r="AE23" s="43">
        <f t="shared" si="4"/>
        <v>2.0833333333333301E-2</v>
      </c>
      <c r="AF23" s="43"/>
      <c r="AG23" s="43"/>
    </row>
    <row r="24" spans="1:33" ht="94.5" customHeight="1" x14ac:dyDescent="0.2">
      <c r="A24" s="16">
        <v>25</v>
      </c>
      <c r="B24" s="17" t="s">
        <v>27</v>
      </c>
      <c r="C24" s="17" t="s">
        <v>223</v>
      </c>
      <c r="D24" s="27" t="s">
        <v>245</v>
      </c>
      <c r="E24" s="16">
        <v>5</v>
      </c>
      <c r="F24" s="42">
        <f>'[1]33 заезд 07.12-11.12.2026'!$W$31</f>
        <v>17</v>
      </c>
      <c r="G24" s="19">
        <v>33</v>
      </c>
      <c r="H24" s="17" t="s">
        <v>21</v>
      </c>
      <c r="I24" s="17" t="s">
        <v>16</v>
      </c>
      <c r="J24" s="42">
        <f>'[1]33 заезд 07.12-11.12.2026'!$Y$31</f>
        <v>26</v>
      </c>
      <c r="K24" s="42"/>
      <c r="L24" s="17" t="s">
        <v>17</v>
      </c>
      <c r="M24" s="17"/>
      <c r="N24" s="17"/>
      <c r="O24" s="52"/>
      <c r="P24" s="20">
        <v>12</v>
      </c>
      <c r="Q24" s="20">
        <v>4</v>
      </c>
      <c r="R24" s="16"/>
      <c r="S24" s="16">
        <f t="shared" si="0"/>
        <v>-26</v>
      </c>
      <c r="T24" s="17"/>
      <c r="U24" s="40" t="s">
        <v>276</v>
      </c>
      <c r="V24" s="16">
        <v>40</v>
      </c>
      <c r="W24" s="16" t="s">
        <v>278</v>
      </c>
      <c r="X24" s="16">
        <f t="shared" si="1"/>
        <v>-26</v>
      </c>
      <c r="Y24" s="16"/>
      <c r="Z24" s="17"/>
      <c r="AA24" s="43">
        <v>0.25</v>
      </c>
      <c r="AB24" s="49">
        <f t="shared" si="2"/>
        <v>0.65</v>
      </c>
      <c r="AC24" s="43">
        <f t="shared" si="5"/>
        <v>0.54166666666666696</v>
      </c>
      <c r="AD24" s="43"/>
      <c r="AE24" s="43">
        <f t="shared" si="4"/>
        <v>2.0833333333333301E-2</v>
      </c>
      <c r="AF24" s="43"/>
      <c r="AG24" s="43"/>
    </row>
    <row r="25" spans="1:33" ht="66" x14ac:dyDescent="0.2">
      <c r="A25" s="16">
        <v>26</v>
      </c>
      <c r="B25" s="52" t="s">
        <v>27</v>
      </c>
      <c r="C25" s="17" t="s">
        <v>289</v>
      </c>
      <c r="D25" s="18" t="s">
        <v>165</v>
      </c>
      <c r="E25" s="16">
        <v>5</v>
      </c>
      <c r="F25" s="42"/>
      <c r="G25" s="19" t="s">
        <v>287</v>
      </c>
      <c r="H25" s="17" t="s">
        <v>21</v>
      </c>
      <c r="I25" s="17" t="s">
        <v>290</v>
      </c>
      <c r="J25" s="39">
        <f>'[1]15 заезд 01.06-05.06.2026'!$AC$31</f>
        <v>25</v>
      </c>
      <c r="K25" s="39"/>
      <c r="L25" s="17" t="s">
        <v>17</v>
      </c>
      <c r="M25" s="17"/>
      <c r="N25" s="17"/>
      <c r="O25" s="52"/>
      <c r="P25" s="19">
        <v>6</v>
      </c>
      <c r="Q25" s="19">
        <v>2</v>
      </c>
      <c r="R25" s="19"/>
      <c r="S25" s="16">
        <f t="shared" si="0"/>
        <v>-25</v>
      </c>
      <c r="T25" s="19"/>
      <c r="U25" s="40" t="s">
        <v>276</v>
      </c>
      <c r="V25" s="16">
        <v>40</v>
      </c>
      <c r="W25" s="16" t="s">
        <v>277</v>
      </c>
      <c r="X25" s="16">
        <f t="shared" si="1"/>
        <v>-25</v>
      </c>
      <c r="Y25" s="16"/>
      <c r="Z25" s="17"/>
      <c r="AA25" s="43">
        <v>0.25</v>
      </c>
      <c r="AB25" s="49">
        <f t="shared" si="2"/>
        <v>0.625</v>
      </c>
      <c r="AC25" s="43">
        <f t="shared" si="5"/>
        <v>0.52083333333333304</v>
      </c>
      <c r="AD25" s="43"/>
      <c r="AE25" s="43">
        <f t="shared" si="4"/>
        <v>2.0833333333333301E-2</v>
      </c>
      <c r="AF25" s="43"/>
      <c r="AG25" s="43"/>
    </row>
    <row r="26" spans="1:33" ht="89.25" customHeight="1" x14ac:dyDescent="0.2">
      <c r="A26" s="16">
        <v>27</v>
      </c>
      <c r="B26" s="17" t="s">
        <v>27</v>
      </c>
      <c r="C26" s="17" t="s">
        <v>291</v>
      </c>
      <c r="D26" s="18" t="s">
        <v>66</v>
      </c>
      <c r="E26" s="16">
        <v>5</v>
      </c>
      <c r="F26" s="42"/>
      <c r="G26" s="19" t="s">
        <v>287</v>
      </c>
      <c r="H26" s="17" t="s">
        <v>21</v>
      </c>
      <c r="I26" s="17" t="s">
        <v>292</v>
      </c>
      <c r="J26" s="42">
        <f>'[1]4 заезд 02.03-06.03.2026'!$AK$31</f>
        <v>0</v>
      </c>
      <c r="K26" s="42"/>
      <c r="L26" s="17" t="s">
        <v>17</v>
      </c>
      <c r="M26" s="17"/>
      <c r="N26" s="17"/>
      <c r="O26" s="52"/>
      <c r="P26" s="20">
        <v>3</v>
      </c>
      <c r="Q26" s="20">
        <v>1</v>
      </c>
      <c r="R26" s="16"/>
      <c r="S26" s="16">
        <f t="shared" si="0"/>
        <v>0</v>
      </c>
      <c r="T26" s="17"/>
      <c r="U26" s="40" t="s">
        <v>276</v>
      </c>
      <c r="V26" s="16">
        <v>40</v>
      </c>
      <c r="W26" s="16" t="s">
        <v>279</v>
      </c>
      <c r="X26" s="16">
        <f t="shared" si="1"/>
        <v>0</v>
      </c>
      <c r="Y26" s="16"/>
      <c r="Z26" s="17"/>
      <c r="AA26" s="43">
        <v>0.25</v>
      </c>
      <c r="AB26" s="49">
        <f t="shared" si="2"/>
        <v>0</v>
      </c>
      <c r="AC26" s="43">
        <f t="shared" si="5"/>
        <v>0</v>
      </c>
      <c r="AD26" s="43"/>
      <c r="AE26" s="43">
        <f t="shared" si="4"/>
        <v>2.0833333333333301E-2</v>
      </c>
      <c r="AF26" s="43"/>
      <c r="AG26" s="43"/>
    </row>
    <row r="27" spans="1:33" ht="62.25" customHeight="1" x14ac:dyDescent="0.2">
      <c r="A27" s="16">
        <v>28</v>
      </c>
      <c r="B27" s="17" t="s">
        <v>27</v>
      </c>
      <c r="C27" s="17" t="s">
        <v>291</v>
      </c>
      <c r="D27" s="18" t="s">
        <v>178</v>
      </c>
      <c r="E27" s="16">
        <v>5</v>
      </c>
      <c r="F27" s="39"/>
      <c r="G27" s="19" t="s">
        <v>287</v>
      </c>
      <c r="H27" s="17" t="s">
        <v>21</v>
      </c>
      <c r="I27" s="17" t="s">
        <v>293</v>
      </c>
      <c r="J27" s="42">
        <f>'[1]18 заезд 22.06-26.06.2026'!$AC$31</f>
        <v>0</v>
      </c>
      <c r="K27" s="42"/>
      <c r="L27" s="17" t="s">
        <v>17</v>
      </c>
      <c r="M27" s="17"/>
      <c r="N27" s="17"/>
      <c r="O27" s="52"/>
      <c r="P27" s="20">
        <v>6</v>
      </c>
      <c r="Q27" s="20">
        <v>2</v>
      </c>
      <c r="R27" s="16"/>
      <c r="S27" s="16">
        <f t="shared" si="0"/>
        <v>0</v>
      </c>
      <c r="T27" s="17"/>
      <c r="U27" s="40" t="s">
        <v>276</v>
      </c>
      <c r="V27" s="16">
        <v>40</v>
      </c>
      <c r="W27" s="16" t="s">
        <v>279</v>
      </c>
      <c r="X27" s="16">
        <f t="shared" si="1"/>
        <v>0</v>
      </c>
      <c r="Y27" s="16"/>
      <c r="Z27" s="17"/>
      <c r="AA27" s="43">
        <v>0.25</v>
      </c>
      <c r="AB27" s="49">
        <f t="shared" si="2"/>
        <v>0</v>
      </c>
      <c r="AC27" s="43">
        <f t="shared" si="5"/>
        <v>0</v>
      </c>
      <c r="AD27" s="43"/>
      <c r="AE27" s="43">
        <f t="shared" si="4"/>
        <v>2.0833333333333301E-2</v>
      </c>
      <c r="AF27" s="43"/>
      <c r="AG27" s="43"/>
    </row>
    <row r="28" spans="1:33" ht="66" x14ac:dyDescent="0.2">
      <c r="A28" s="16">
        <v>29</v>
      </c>
      <c r="B28" s="17" t="s">
        <v>27</v>
      </c>
      <c r="C28" s="17" t="s">
        <v>285</v>
      </c>
      <c r="D28" s="18" t="s">
        <v>232</v>
      </c>
      <c r="E28" s="16">
        <v>5</v>
      </c>
      <c r="F28" s="42"/>
      <c r="G28" s="19" t="s">
        <v>287</v>
      </c>
      <c r="H28" s="17" t="s">
        <v>21</v>
      </c>
      <c r="I28" s="17" t="s">
        <v>294</v>
      </c>
      <c r="J28" s="42">
        <f>'[1]29 заезд 02.11-06.11.2026'!$AG$31</f>
        <v>25</v>
      </c>
      <c r="K28" s="42"/>
      <c r="L28" s="17" t="s">
        <v>17</v>
      </c>
      <c r="M28" s="17"/>
      <c r="N28" s="17"/>
      <c r="O28" s="52"/>
      <c r="P28" s="20">
        <v>11</v>
      </c>
      <c r="Q28" s="20">
        <v>4</v>
      </c>
      <c r="R28" s="16"/>
      <c r="S28" s="16">
        <f t="shared" si="0"/>
        <v>-25</v>
      </c>
      <c r="T28" s="17"/>
      <c r="U28" s="40" t="s">
        <v>276</v>
      </c>
      <c r="V28" s="16">
        <v>40</v>
      </c>
      <c r="W28" s="16" t="s">
        <v>279</v>
      </c>
      <c r="X28" s="16">
        <f t="shared" si="1"/>
        <v>-25</v>
      </c>
      <c r="Y28" s="16"/>
      <c r="Z28" s="17"/>
      <c r="AA28" s="43">
        <v>0.25</v>
      </c>
      <c r="AB28" s="49">
        <f t="shared" si="2"/>
        <v>0.625</v>
      </c>
      <c r="AC28" s="43">
        <f t="shared" si="5"/>
        <v>0.52083333333333304</v>
      </c>
      <c r="AD28" s="43"/>
      <c r="AE28" s="43">
        <f t="shared" si="4"/>
        <v>2.0833333333333301E-2</v>
      </c>
      <c r="AF28" s="43"/>
      <c r="AG28" s="43"/>
    </row>
    <row r="29" spans="1:33" ht="66" x14ac:dyDescent="0.2">
      <c r="A29" s="16">
        <v>30</v>
      </c>
      <c r="B29" s="17" t="s">
        <v>27</v>
      </c>
      <c r="C29" s="17" t="s">
        <v>49</v>
      </c>
      <c r="D29" s="18" t="s">
        <v>50</v>
      </c>
      <c r="E29" s="16">
        <v>60</v>
      </c>
      <c r="F29" s="39"/>
      <c r="G29" s="20" t="s">
        <v>295</v>
      </c>
      <c r="H29" s="17" t="s">
        <v>15</v>
      </c>
      <c r="I29" s="17" t="s">
        <v>16</v>
      </c>
      <c r="J29" s="42">
        <f>'[1]2 заезд 19.01-23.01.2026'!$AG$31</f>
        <v>0</v>
      </c>
      <c r="K29" s="42"/>
      <c r="L29" s="17" t="s">
        <v>17</v>
      </c>
      <c r="M29" s="17"/>
      <c r="N29" s="17"/>
      <c r="O29" s="52"/>
      <c r="P29" s="20">
        <v>1</v>
      </c>
      <c r="Q29" s="20">
        <v>1</v>
      </c>
      <c r="R29" s="16"/>
      <c r="S29" s="16">
        <f t="shared" si="0"/>
        <v>0</v>
      </c>
      <c r="T29" s="17"/>
      <c r="U29" s="40" t="s">
        <v>276</v>
      </c>
      <c r="V29" s="16">
        <v>80</v>
      </c>
      <c r="W29" s="16" t="s">
        <v>283</v>
      </c>
      <c r="X29" s="16">
        <f t="shared" si="1"/>
        <v>0</v>
      </c>
      <c r="Y29" s="16"/>
      <c r="Z29" s="17"/>
      <c r="AA29" s="43">
        <v>2</v>
      </c>
      <c r="AB29" s="43">
        <f>AA29*J29/12*1.2*0.4</f>
        <v>0</v>
      </c>
      <c r="AC29" s="43"/>
      <c r="AD29" s="43">
        <f>AA29*J29/12</f>
        <v>0</v>
      </c>
      <c r="AE29" s="43">
        <f t="shared" si="4"/>
        <v>0.16666666666666699</v>
      </c>
      <c r="AF29" s="43"/>
      <c r="AG29" s="43"/>
    </row>
    <row r="30" spans="1:33" ht="62.25" customHeight="1" x14ac:dyDescent="0.2">
      <c r="A30" s="16">
        <v>31</v>
      </c>
      <c r="B30" s="17" t="s">
        <v>27</v>
      </c>
      <c r="C30" s="17" t="s">
        <v>49</v>
      </c>
      <c r="D30" s="27" t="s">
        <v>138</v>
      </c>
      <c r="E30" s="16">
        <v>60</v>
      </c>
      <c r="F30" s="42"/>
      <c r="G30" s="20" t="s">
        <v>295</v>
      </c>
      <c r="H30" s="17" t="s">
        <v>15</v>
      </c>
      <c r="I30" s="17" t="s">
        <v>16</v>
      </c>
      <c r="J30" s="42">
        <f>'[1]10 заезд 13.04-17.04.2026'!$U$31</f>
        <v>25</v>
      </c>
      <c r="K30" s="42"/>
      <c r="L30" s="17" t="s">
        <v>17</v>
      </c>
      <c r="M30" s="17"/>
      <c r="N30" s="17"/>
      <c r="O30" s="52"/>
      <c r="P30" s="20">
        <v>4</v>
      </c>
      <c r="Q30" s="20">
        <v>2</v>
      </c>
      <c r="R30" s="16"/>
      <c r="S30" s="16">
        <f t="shared" si="0"/>
        <v>-25</v>
      </c>
      <c r="T30" s="16"/>
      <c r="U30" s="40" t="s">
        <v>276</v>
      </c>
      <c r="V30" s="16">
        <v>80</v>
      </c>
      <c r="W30" s="16" t="s">
        <v>278</v>
      </c>
      <c r="X30" s="16">
        <f t="shared" si="1"/>
        <v>-25</v>
      </c>
      <c r="Y30" s="16"/>
      <c r="Z30" s="17"/>
      <c r="AA30" s="43">
        <v>2</v>
      </c>
      <c r="AB30" s="49">
        <f>AA30*J30/12*1.2*0.4</f>
        <v>2</v>
      </c>
      <c r="AC30" s="43"/>
      <c r="AD30" s="43">
        <f>AA30*J30/12</f>
        <v>4.1666666666666696</v>
      </c>
      <c r="AE30" s="43">
        <f t="shared" si="4"/>
        <v>0.16666666666666699</v>
      </c>
      <c r="AF30" s="43"/>
      <c r="AG30" s="43"/>
    </row>
    <row r="31" spans="1:33" ht="78.75" customHeight="1" x14ac:dyDescent="0.2">
      <c r="A31" s="16">
        <v>32</v>
      </c>
      <c r="B31" s="17" t="s">
        <v>98</v>
      </c>
      <c r="C31" s="17" t="s">
        <v>99</v>
      </c>
      <c r="D31" s="18" t="s">
        <v>96</v>
      </c>
      <c r="E31" s="16">
        <v>11</v>
      </c>
      <c r="F31" s="42">
        <f>'[1]7 заезд 23.03-27.03.2026'!$K$31</f>
        <v>17</v>
      </c>
      <c r="G31" s="20">
        <v>7.8</v>
      </c>
      <c r="H31" s="17" t="s">
        <v>21</v>
      </c>
      <c r="I31" s="17" t="s">
        <v>16</v>
      </c>
      <c r="J31" s="39">
        <f>'[1]7 заезд 23.03-27.03.2026'!$M$31</f>
        <v>25</v>
      </c>
      <c r="K31" s="39"/>
      <c r="L31" s="17" t="s">
        <v>17</v>
      </c>
      <c r="M31" s="17"/>
      <c r="N31" s="17"/>
      <c r="O31" s="17"/>
      <c r="P31" s="20">
        <v>3</v>
      </c>
      <c r="Q31" s="16">
        <v>1</v>
      </c>
      <c r="R31" s="16"/>
      <c r="S31" s="16">
        <f t="shared" si="0"/>
        <v>-25</v>
      </c>
      <c r="T31" s="16"/>
      <c r="U31" s="40" t="s">
        <v>276</v>
      </c>
      <c r="V31" s="16">
        <v>68</v>
      </c>
      <c r="W31" s="69" t="s">
        <v>283</v>
      </c>
      <c r="X31" s="16">
        <f t="shared" si="1"/>
        <v>-25</v>
      </c>
      <c r="Y31" s="43"/>
      <c r="Z31" s="43"/>
      <c r="AA31" s="43">
        <v>0.5</v>
      </c>
      <c r="AB31" s="49">
        <f t="shared" ref="AB31:AB64" si="6">AA31*J31/12*1.2</f>
        <v>1.25</v>
      </c>
      <c r="AC31" s="43">
        <f t="shared" ref="AC31:AC64" si="7">AA31*J31/12</f>
        <v>1.0416666666666701</v>
      </c>
      <c r="AD31" s="43"/>
      <c r="AE31" s="43">
        <f t="shared" si="4"/>
        <v>4.1666666666666699E-2</v>
      </c>
      <c r="AF31" s="43"/>
      <c r="AG31" s="43"/>
    </row>
    <row r="32" spans="1:33" ht="66" x14ac:dyDescent="0.2">
      <c r="A32" s="16">
        <v>33</v>
      </c>
      <c r="B32" s="17" t="s">
        <v>98</v>
      </c>
      <c r="C32" s="17" t="s">
        <v>99</v>
      </c>
      <c r="D32" s="18" t="s">
        <v>158</v>
      </c>
      <c r="E32" s="16">
        <v>11</v>
      </c>
      <c r="F32" s="39">
        <f>'[1]14 заезд 25.05-29.05.2026'!$G$31</f>
        <v>18</v>
      </c>
      <c r="G32" s="20">
        <v>14.15</v>
      </c>
      <c r="H32" s="17" t="s">
        <v>21</v>
      </c>
      <c r="I32" s="17" t="s">
        <v>16</v>
      </c>
      <c r="J32" s="39">
        <f>'[1]14 заезд 25.05-29.05.2026'!$I$31</f>
        <v>25</v>
      </c>
      <c r="K32" s="39"/>
      <c r="L32" s="17" t="s">
        <v>17</v>
      </c>
      <c r="M32" s="17"/>
      <c r="N32" s="17"/>
      <c r="O32" s="17"/>
      <c r="P32" s="20">
        <v>5</v>
      </c>
      <c r="Q32" s="16">
        <v>2</v>
      </c>
      <c r="R32" s="16"/>
      <c r="S32" s="16">
        <f t="shared" si="0"/>
        <v>-25</v>
      </c>
      <c r="T32" s="16"/>
      <c r="U32" s="40" t="s">
        <v>276</v>
      </c>
      <c r="V32" s="16">
        <v>68</v>
      </c>
      <c r="W32" s="69" t="s">
        <v>278</v>
      </c>
      <c r="X32" s="16">
        <f t="shared" si="1"/>
        <v>-25</v>
      </c>
      <c r="Y32" s="43"/>
      <c r="Z32" s="43"/>
      <c r="AA32" s="43">
        <v>0.5</v>
      </c>
      <c r="AB32" s="49">
        <f t="shared" si="6"/>
        <v>1.25</v>
      </c>
      <c r="AC32" s="43">
        <f t="shared" si="7"/>
        <v>1.0416666666666701</v>
      </c>
      <c r="AD32" s="43"/>
      <c r="AE32" s="43">
        <f t="shared" si="4"/>
        <v>4.1666666666666699E-2</v>
      </c>
      <c r="AF32" s="43"/>
      <c r="AG32" s="43"/>
    </row>
    <row r="33" spans="1:202" ht="81" customHeight="1" x14ac:dyDescent="0.2">
      <c r="A33" s="16">
        <v>34</v>
      </c>
      <c r="B33" s="17" t="s">
        <v>98</v>
      </c>
      <c r="C33" s="17" t="s">
        <v>99</v>
      </c>
      <c r="D33" s="18" t="s">
        <v>221</v>
      </c>
      <c r="E33" s="16">
        <v>11</v>
      </c>
      <c r="F33" s="39">
        <f>'[1]25 заезд 05.10-09.10.2026'!$S$31</f>
        <v>20</v>
      </c>
      <c r="G33" s="20">
        <v>25.26</v>
      </c>
      <c r="H33" s="17" t="s">
        <v>21</v>
      </c>
      <c r="I33" s="17" t="s">
        <v>16</v>
      </c>
      <c r="J33" s="39">
        <f>'[1]25 заезд 05.10-09.10.2026'!$U$31</f>
        <v>25</v>
      </c>
      <c r="K33" s="39"/>
      <c r="L33" s="17" t="s">
        <v>17</v>
      </c>
      <c r="M33" s="17"/>
      <c r="N33" s="17"/>
      <c r="O33" s="17"/>
      <c r="P33" s="20">
        <v>10</v>
      </c>
      <c r="Q33" s="16">
        <v>4</v>
      </c>
      <c r="R33" s="16"/>
      <c r="S33" s="16">
        <f t="shared" si="0"/>
        <v>-25</v>
      </c>
      <c r="T33" s="16"/>
      <c r="U33" s="40" t="s">
        <v>276</v>
      </c>
      <c r="V33" s="16">
        <v>68</v>
      </c>
      <c r="W33" s="69" t="s">
        <v>278</v>
      </c>
      <c r="X33" s="16">
        <f t="shared" si="1"/>
        <v>-25</v>
      </c>
      <c r="Y33" s="43"/>
      <c r="Z33" s="43"/>
      <c r="AA33" s="43">
        <v>0.5</v>
      </c>
      <c r="AB33" s="49">
        <f t="shared" si="6"/>
        <v>1.25</v>
      </c>
      <c r="AC33" s="43">
        <f t="shared" si="7"/>
        <v>1.0416666666666701</v>
      </c>
      <c r="AD33" s="43"/>
      <c r="AE33" s="43">
        <f t="shared" si="4"/>
        <v>4.1666666666666699E-2</v>
      </c>
      <c r="AF33" s="43"/>
      <c r="AG33" s="43"/>
    </row>
    <row r="34" spans="1:202" ht="66" x14ac:dyDescent="0.2">
      <c r="A34" s="16">
        <v>35</v>
      </c>
      <c r="B34" s="17" t="s">
        <v>162</v>
      </c>
      <c r="C34" s="17" t="s">
        <v>163</v>
      </c>
      <c r="D34" s="18" t="s">
        <v>161</v>
      </c>
      <c r="E34" s="16">
        <v>11</v>
      </c>
      <c r="F34" s="39">
        <f>'[1]15 заезд 01.06-05.06.2026'!$G$31</f>
        <v>20</v>
      </c>
      <c r="G34" s="20">
        <v>15.16</v>
      </c>
      <c r="H34" s="17" t="s">
        <v>21</v>
      </c>
      <c r="I34" s="17" t="s">
        <v>16</v>
      </c>
      <c r="J34" s="42">
        <f>'[1]15 заезд 01.06-05.06.2026'!$I$31</f>
        <v>30</v>
      </c>
      <c r="K34" s="42"/>
      <c r="L34" s="17" t="s">
        <v>17</v>
      </c>
      <c r="M34" s="17"/>
      <c r="N34" s="17"/>
      <c r="O34" s="52"/>
      <c r="P34" s="20">
        <v>6</v>
      </c>
      <c r="Q34" s="20">
        <v>2</v>
      </c>
      <c r="R34" s="16"/>
      <c r="S34" s="16">
        <f t="shared" ref="S34:S54" si="8">R34-J34</f>
        <v>-30</v>
      </c>
      <c r="T34" s="16"/>
      <c r="U34" s="40" t="s">
        <v>276</v>
      </c>
      <c r="V34" s="16">
        <v>72</v>
      </c>
      <c r="W34" s="16" t="s">
        <v>283</v>
      </c>
      <c r="X34" s="16">
        <f t="shared" ref="X34:X54" si="9">Y34-J34</f>
        <v>-30</v>
      </c>
      <c r="Y34" s="16"/>
      <c r="Z34" s="17"/>
      <c r="AA34" s="43">
        <v>0.5</v>
      </c>
      <c r="AB34" s="49">
        <f t="shared" si="6"/>
        <v>1.5</v>
      </c>
      <c r="AC34" s="43">
        <f t="shared" si="7"/>
        <v>1.25</v>
      </c>
      <c r="AD34" s="43"/>
      <c r="AE34" s="43">
        <f t="shared" ref="AE34:AE64" si="10">AA34/12</f>
        <v>4.1666666666666699E-2</v>
      </c>
      <c r="AF34" s="43"/>
      <c r="AG34" s="43"/>
    </row>
    <row r="35" spans="1:202" ht="82.5" x14ac:dyDescent="0.2">
      <c r="A35" s="16">
        <v>37</v>
      </c>
      <c r="B35" s="17" t="s">
        <v>105</v>
      </c>
      <c r="C35" s="27" t="s">
        <v>106</v>
      </c>
      <c r="D35" s="27" t="s">
        <v>101</v>
      </c>
      <c r="E35" s="16">
        <v>5</v>
      </c>
      <c r="F35" s="39">
        <f>'[1]7 заезд 23.03-27.03.2026'!$W$31</f>
        <v>8</v>
      </c>
      <c r="G35" s="20">
        <v>7</v>
      </c>
      <c r="H35" s="17" t="s">
        <v>21</v>
      </c>
      <c r="I35" s="17" t="s">
        <v>16</v>
      </c>
      <c r="J35" s="39">
        <f>'[1]7 заезд 23.03-27.03.2026'!$Y$31</f>
        <v>25</v>
      </c>
      <c r="K35" s="39"/>
      <c r="L35" s="17" t="s">
        <v>17</v>
      </c>
      <c r="M35" s="17"/>
      <c r="N35" s="17"/>
      <c r="O35" s="52"/>
      <c r="P35" s="20">
        <v>3</v>
      </c>
      <c r="Q35" s="20">
        <v>1</v>
      </c>
      <c r="R35" s="19"/>
      <c r="S35" s="16">
        <f t="shared" si="8"/>
        <v>-25</v>
      </c>
      <c r="T35" s="27"/>
      <c r="U35" s="40" t="s">
        <v>276</v>
      </c>
      <c r="V35" s="16">
        <v>40</v>
      </c>
      <c r="W35" s="16" t="s">
        <v>283</v>
      </c>
      <c r="X35" s="16">
        <f t="shared" si="9"/>
        <v>-25</v>
      </c>
      <c r="Y35" s="16"/>
      <c r="Z35" s="17"/>
      <c r="AA35" s="43">
        <v>0.25</v>
      </c>
      <c r="AB35" s="49">
        <f t="shared" si="6"/>
        <v>0.625</v>
      </c>
      <c r="AC35" s="43">
        <f t="shared" si="7"/>
        <v>0.52083333333333304</v>
      </c>
      <c r="AD35" s="43"/>
      <c r="AE35" s="43">
        <f t="shared" si="10"/>
        <v>2.0833333333333301E-2</v>
      </c>
      <c r="AF35" s="43"/>
      <c r="AG35" s="43"/>
    </row>
    <row r="36" spans="1:202" ht="66" x14ac:dyDescent="0.2">
      <c r="A36" s="16">
        <v>38</v>
      </c>
      <c r="B36" s="52" t="s">
        <v>25</v>
      </c>
      <c r="C36" s="27" t="s">
        <v>296</v>
      </c>
      <c r="D36" s="27" t="s">
        <v>48</v>
      </c>
      <c r="E36" s="16">
        <v>5</v>
      </c>
      <c r="F36" s="39"/>
      <c r="G36" s="19" t="s">
        <v>287</v>
      </c>
      <c r="H36" s="17" t="s">
        <v>21</v>
      </c>
      <c r="I36" s="17" t="s">
        <v>297</v>
      </c>
      <c r="J36" s="39">
        <f>'[1]2 заезд 19.01-23.01.2026'!$Y$31</f>
        <v>25</v>
      </c>
      <c r="K36" s="39"/>
      <c r="L36" s="17" t="s">
        <v>17</v>
      </c>
      <c r="M36" s="17"/>
      <c r="N36" s="17"/>
      <c r="O36" s="52"/>
      <c r="P36" s="20">
        <v>1</v>
      </c>
      <c r="Q36" s="20">
        <v>1</v>
      </c>
      <c r="R36" s="19"/>
      <c r="S36" s="16">
        <f t="shared" si="8"/>
        <v>-25</v>
      </c>
      <c r="T36" s="19"/>
      <c r="U36" s="40" t="s">
        <v>276</v>
      </c>
      <c r="V36" s="16">
        <v>40</v>
      </c>
      <c r="W36" s="16" t="s">
        <v>279</v>
      </c>
      <c r="X36" s="16">
        <f t="shared" si="9"/>
        <v>-25</v>
      </c>
      <c r="Y36" s="16"/>
      <c r="Z36" s="17"/>
      <c r="AA36" s="43">
        <v>0.25</v>
      </c>
      <c r="AB36" s="49">
        <f t="shared" si="6"/>
        <v>0.625</v>
      </c>
      <c r="AC36" s="43">
        <f t="shared" si="7"/>
        <v>0.52083333333333304</v>
      </c>
      <c r="AD36" s="43"/>
      <c r="AE36" s="43">
        <f t="shared" si="10"/>
        <v>2.0833333333333301E-2</v>
      </c>
      <c r="AF36" s="43"/>
      <c r="AG36" s="43"/>
    </row>
    <row r="37" spans="1:202" ht="87.75" customHeight="1" x14ac:dyDescent="0.2">
      <c r="A37" s="16">
        <v>39</v>
      </c>
      <c r="B37" s="52" t="s">
        <v>55</v>
      </c>
      <c r="C37" s="17" t="s">
        <v>56</v>
      </c>
      <c r="D37" s="18" t="s">
        <v>51</v>
      </c>
      <c r="E37" s="16">
        <v>5</v>
      </c>
      <c r="F37" s="39">
        <f>'[1]3 заезд 26.01-30.01.2026'!$O$31</f>
        <v>18</v>
      </c>
      <c r="G37" s="20">
        <v>3</v>
      </c>
      <c r="H37" s="17" t="s">
        <v>21</v>
      </c>
      <c r="I37" s="17" t="s">
        <v>16</v>
      </c>
      <c r="J37" s="42">
        <f>'[1]3 заезд 26.01-30.01.2026'!$Q$31</f>
        <v>30</v>
      </c>
      <c r="K37" s="42"/>
      <c r="L37" s="17" t="s">
        <v>17</v>
      </c>
      <c r="M37" s="17"/>
      <c r="N37" s="17"/>
      <c r="O37" s="52"/>
      <c r="P37" s="20">
        <v>1</v>
      </c>
      <c r="Q37" s="20">
        <v>1</v>
      </c>
      <c r="R37" s="16"/>
      <c r="S37" s="16">
        <f t="shared" si="8"/>
        <v>-30</v>
      </c>
      <c r="T37" s="17"/>
      <c r="U37" s="40" t="s">
        <v>276</v>
      </c>
      <c r="V37" s="16">
        <v>40</v>
      </c>
      <c r="W37" s="16" t="s">
        <v>283</v>
      </c>
      <c r="X37" s="16">
        <f t="shared" si="9"/>
        <v>-30</v>
      </c>
      <c r="Y37" s="16"/>
      <c r="Z37" s="17"/>
      <c r="AA37" s="43">
        <v>0.25</v>
      </c>
      <c r="AB37" s="49">
        <f t="shared" si="6"/>
        <v>0.75</v>
      </c>
      <c r="AC37" s="43">
        <f t="shared" si="7"/>
        <v>0.625</v>
      </c>
      <c r="AD37" s="43"/>
      <c r="AE37" s="43">
        <f t="shared" si="10"/>
        <v>2.0833333333333301E-2</v>
      </c>
      <c r="AF37" s="43"/>
      <c r="AG37" s="43"/>
    </row>
    <row r="38" spans="1:202" ht="133.5" customHeight="1" x14ac:dyDescent="0.2">
      <c r="A38" s="16">
        <v>40</v>
      </c>
      <c r="B38" s="52" t="s">
        <v>124</v>
      </c>
      <c r="C38" s="27" t="s">
        <v>170</v>
      </c>
      <c r="D38" s="18" t="s">
        <v>168</v>
      </c>
      <c r="E38" s="16">
        <v>5</v>
      </c>
      <c r="F38" s="42">
        <f>'[1]16 заезд 08.06-12.06.2026'!$S$31</f>
        <v>11</v>
      </c>
      <c r="G38" s="20">
        <v>16</v>
      </c>
      <c r="H38" s="17" t="s">
        <v>21</v>
      </c>
      <c r="I38" s="17" t="s">
        <v>16</v>
      </c>
      <c r="J38" s="42">
        <f>'[1]16 заезд 08.06-12.06.2026'!$U$31</f>
        <v>25</v>
      </c>
      <c r="K38" s="42"/>
      <c r="L38" s="17" t="s">
        <v>17</v>
      </c>
      <c r="M38" s="17"/>
      <c r="N38" s="17"/>
      <c r="O38" s="52"/>
      <c r="P38" s="20">
        <v>6</v>
      </c>
      <c r="Q38" s="20">
        <v>2</v>
      </c>
      <c r="R38" s="16"/>
      <c r="S38" s="16">
        <f t="shared" si="8"/>
        <v>-25</v>
      </c>
      <c r="T38" s="17"/>
      <c r="U38" s="40" t="s">
        <v>276</v>
      </c>
      <c r="V38" s="16">
        <v>40</v>
      </c>
      <c r="W38" s="16" t="s">
        <v>277</v>
      </c>
      <c r="X38" s="16">
        <f t="shared" si="9"/>
        <v>-25</v>
      </c>
      <c r="Y38" s="16"/>
      <c r="Z38" s="17"/>
      <c r="AA38" s="43">
        <v>0.25</v>
      </c>
      <c r="AB38" s="49">
        <f t="shared" si="6"/>
        <v>0.625</v>
      </c>
      <c r="AC38" s="43">
        <f t="shared" si="7"/>
        <v>0.52083333333333304</v>
      </c>
      <c r="AD38" s="43"/>
      <c r="AE38" s="43">
        <f t="shared" si="10"/>
        <v>2.0833333333333301E-2</v>
      </c>
      <c r="AF38" s="43"/>
      <c r="AG38" s="43"/>
    </row>
    <row r="39" spans="1:202" ht="66" x14ac:dyDescent="0.2">
      <c r="A39" s="16">
        <v>41</v>
      </c>
      <c r="B39" s="17" t="s">
        <v>209</v>
      </c>
      <c r="C39" s="27" t="s">
        <v>210</v>
      </c>
      <c r="D39" s="18" t="s">
        <v>206</v>
      </c>
      <c r="E39" s="16">
        <v>5</v>
      </c>
      <c r="F39" s="42">
        <f>'[1]22 заезд 14.09-18.09.2026'!$AA$31</f>
        <v>17</v>
      </c>
      <c r="G39" s="20">
        <v>22</v>
      </c>
      <c r="H39" s="17" t="s">
        <v>21</v>
      </c>
      <c r="I39" s="17" t="s">
        <v>16</v>
      </c>
      <c r="J39" s="42">
        <f>'[1]22 заезд 14.09-18.09.2026'!$AC$31</f>
        <v>25</v>
      </c>
      <c r="K39" s="42"/>
      <c r="L39" s="17" t="s">
        <v>17</v>
      </c>
      <c r="M39" s="17"/>
      <c r="N39" s="17"/>
      <c r="O39" s="52"/>
      <c r="P39" s="20">
        <v>9</v>
      </c>
      <c r="Q39" s="20">
        <v>3</v>
      </c>
      <c r="R39" s="16"/>
      <c r="S39" s="16">
        <f t="shared" si="8"/>
        <v>-25</v>
      </c>
      <c r="T39" s="17"/>
      <c r="U39" s="40" t="s">
        <v>276</v>
      </c>
      <c r="V39" s="16">
        <v>40</v>
      </c>
      <c r="W39" s="16" t="s">
        <v>283</v>
      </c>
      <c r="X39" s="16">
        <f t="shared" si="9"/>
        <v>-25</v>
      </c>
      <c r="Y39" s="16"/>
      <c r="Z39" s="17"/>
      <c r="AA39" s="43">
        <v>0.25</v>
      </c>
      <c r="AB39" s="49">
        <f t="shared" si="6"/>
        <v>0.625</v>
      </c>
      <c r="AC39" s="43">
        <f t="shared" si="7"/>
        <v>0.52083333333333304</v>
      </c>
      <c r="AD39" s="43"/>
      <c r="AE39" s="43">
        <f t="shared" si="10"/>
        <v>2.0833333333333301E-2</v>
      </c>
      <c r="AF39" s="43"/>
      <c r="AG39" s="43"/>
    </row>
    <row r="40" spans="1:202" ht="82.5" customHeight="1" x14ac:dyDescent="0.2">
      <c r="A40" s="16">
        <v>42</v>
      </c>
      <c r="B40" s="17" t="s">
        <v>30</v>
      </c>
      <c r="C40" s="27" t="s">
        <v>31</v>
      </c>
      <c r="D40" s="18" t="s">
        <v>235</v>
      </c>
      <c r="E40" s="16">
        <v>5</v>
      </c>
      <c r="F40" s="42">
        <f>'[1]30 заезд 09.11-13.11.2026'!$AE$31</f>
        <v>13</v>
      </c>
      <c r="G40" s="20">
        <v>30</v>
      </c>
      <c r="H40" s="17" t="s">
        <v>21</v>
      </c>
      <c r="I40" s="17" t="s">
        <v>16</v>
      </c>
      <c r="J40" s="42">
        <f>'[1]30 заезд 09.11-13.11.2026'!$AG$31</f>
        <v>25</v>
      </c>
      <c r="K40" s="42"/>
      <c r="L40" s="17" t="s">
        <v>17</v>
      </c>
      <c r="M40" s="17"/>
      <c r="N40" s="17"/>
      <c r="O40" s="52"/>
      <c r="P40" s="20">
        <v>11</v>
      </c>
      <c r="Q40" s="20">
        <v>4</v>
      </c>
      <c r="R40" s="16"/>
      <c r="S40" s="16">
        <f t="shared" si="8"/>
        <v>-25</v>
      </c>
      <c r="T40" s="17"/>
      <c r="U40" s="40" t="s">
        <v>276</v>
      </c>
      <c r="V40" s="16">
        <v>40</v>
      </c>
      <c r="W40" s="16" t="s">
        <v>279</v>
      </c>
      <c r="X40" s="16">
        <f t="shared" si="9"/>
        <v>-25</v>
      </c>
      <c r="Y40" s="16"/>
      <c r="Z40" s="17"/>
      <c r="AA40" s="43">
        <v>0.25</v>
      </c>
      <c r="AB40" s="49">
        <f t="shared" si="6"/>
        <v>0.625</v>
      </c>
      <c r="AC40" s="43">
        <f t="shared" si="7"/>
        <v>0.52083333333333304</v>
      </c>
      <c r="AD40" s="43"/>
      <c r="AE40" s="43">
        <f t="shared" si="10"/>
        <v>2.0833333333333301E-2</v>
      </c>
      <c r="AF40" s="43"/>
      <c r="AG40" s="43"/>
    </row>
    <row r="41" spans="1:202" ht="99" customHeight="1" x14ac:dyDescent="0.2">
      <c r="A41" s="16">
        <v>43</v>
      </c>
      <c r="B41" s="52" t="s">
        <v>72</v>
      </c>
      <c r="C41" s="17" t="s">
        <v>73</v>
      </c>
      <c r="D41" s="27" t="s">
        <v>66</v>
      </c>
      <c r="E41" s="16">
        <v>5</v>
      </c>
      <c r="F41" s="39">
        <f>'[1]4 заезд 02.03-06.03.2026'!$AE$31</f>
        <v>0</v>
      </c>
      <c r="G41" s="20">
        <v>4</v>
      </c>
      <c r="H41" s="17" t="s">
        <v>21</v>
      </c>
      <c r="I41" s="17" t="s">
        <v>16</v>
      </c>
      <c r="J41" s="42">
        <f>'[1]4 заезд 02.03-06.03.2026'!$AG$31</f>
        <v>30</v>
      </c>
      <c r="K41" s="42"/>
      <c r="L41" s="17" t="s">
        <v>17</v>
      </c>
      <c r="M41" s="17"/>
      <c r="N41" s="17"/>
      <c r="O41" s="17"/>
      <c r="P41" s="20">
        <v>3</v>
      </c>
      <c r="Q41" s="20">
        <v>1</v>
      </c>
      <c r="R41" s="16"/>
      <c r="S41" s="16">
        <f t="shared" si="8"/>
        <v>-30</v>
      </c>
      <c r="T41" s="17"/>
      <c r="U41" s="40" t="s">
        <v>276</v>
      </c>
      <c r="V41" s="16">
        <v>40</v>
      </c>
      <c r="W41" s="16" t="s">
        <v>283</v>
      </c>
      <c r="X41" s="16">
        <f t="shared" si="9"/>
        <v>-30</v>
      </c>
      <c r="Y41" s="16"/>
      <c r="Z41" s="17"/>
      <c r="AA41" s="43">
        <v>0.25</v>
      </c>
      <c r="AB41" s="49">
        <f t="shared" si="6"/>
        <v>0.75</v>
      </c>
      <c r="AC41" s="43">
        <f t="shared" si="7"/>
        <v>0.625</v>
      </c>
      <c r="AD41" s="43"/>
      <c r="AE41" s="43">
        <f t="shared" si="10"/>
        <v>2.0833333333333301E-2</v>
      </c>
      <c r="AF41" s="43"/>
      <c r="AG41" s="43"/>
    </row>
    <row r="42" spans="1:202" ht="87.75" customHeight="1" x14ac:dyDescent="0.2">
      <c r="A42" s="16">
        <v>44</v>
      </c>
      <c r="B42" s="52" t="s">
        <v>72</v>
      </c>
      <c r="C42" s="17" t="s">
        <v>73</v>
      </c>
      <c r="D42" s="27" t="s">
        <v>222</v>
      </c>
      <c r="E42" s="16">
        <v>5</v>
      </c>
      <c r="F42" s="42">
        <f>'[1]25 заезд 05.10-09.10.2026'!$AE$31</f>
        <v>0</v>
      </c>
      <c r="G42" s="20">
        <v>25</v>
      </c>
      <c r="H42" s="17" t="s">
        <v>21</v>
      </c>
      <c r="I42" s="17" t="s">
        <v>16</v>
      </c>
      <c r="J42" s="42">
        <f>'[1]25 заезд 05.10-09.10.2026'!$AG$31</f>
        <v>0</v>
      </c>
      <c r="K42" s="42"/>
      <c r="L42" s="17" t="s">
        <v>17</v>
      </c>
      <c r="M42" s="17"/>
      <c r="N42" s="17"/>
      <c r="O42" s="17"/>
      <c r="P42" s="20">
        <v>10</v>
      </c>
      <c r="Q42" s="20">
        <v>4</v>
      </c>
      <c r="R42" s="16"/>
      <c r="S42" s="16">
        <f t="shared" si="8"/>
        <v>0</v>
      </c>
      <c r="T42" s="16"/>
      <c r="U42" s="40" t="s">
        <v>276</v>
      </c>
      <c r="V42" s="16">
        <v>40</v>
      </c>
      <c r="W42" s="16" t="s">
        <v>278</v>
      </c>
      <c r="X42" s="16">
        <f t="shared" si="9"/>
        <v>0</v>
      </c>
      <c r="Y42" s="16"/>
      <c r="Z42" s="17"/>
      <c r="AA42" s="43">
        <v>0.25</v>
      </c>
      <c r="AB42" s="49">
        <f t="shared" si="6"/>
        <v>0</v>
      </c>
      <c r="AC42" s="43">
        <f t="shared" si="7"/>
        <v>0</v>
      </c>
      <c r="AD42" s="43"/>
      <c r="AE42" s="43">
        <f t="shared" si="10"/>
        <v>2.0833333333333301E-2</v>
      </c>
      <c r="AF42" s="43"/>
      <c r="AG42" s="43"/>
    </row>
    <row r="43" spans="1:202" ht="81.75" customHeight="1" x14ac:dyDescent="0.2">
      <c r="A43" s="16">
        <v>45</v>
      </c>
      <c r="B43" s="52" t="s">
        <v>191</v>
      </c>
      <c r="C43" s="27" t="s">
        <v>192</v>
      </c>
      <c r="D43" s="27" t="s">
        <v>189</v>
      </c>
      <c r="E43" s="16">
        <v>5</v>
      </c>
      <c r="F43" s="42">
        <f>'[1]20 заезд 24.08-28.08.2026'!$O$31</f>
        <v>12</v>
      </c>
      <c r="G43" s="20">
        <v>20</v>
      </c>
      <c r="H43" s="17" t="s">
        <v>21</v>
      </c>
      <c r="I43" s="17" t="s">
        <v>16</v>
      </c>
      <c r="J43" s="39">
        <f>'[1]20 заезд 24.08-28.08.2026'!$Q$31</f>
        <v>25</v>
      </c>
      <c r="K43" s="39"/>
      <c r="L43" s="17" t="s">
        <v>17</v>
      </c>
      <c r="M43" s="17"/>
      <c r="N43" s="17"/>
      <c r="O43" s="17"/>
      <c r="P43" s="20">
        <v>8</v>
      </c>
      <c r="Q43" s="20">
        <v>3</v>
      </c>
      <c r="R43" s="19"/>
      <c r="S43" s="16">
        <f t="shared" si="8"/>
        <v>-25</v>
      </c>
      <c r="T43" s="19"/>
      <c r="U43" s="40" t="s">
        <v>276</v>
      </c>
      <c r="V43" s="16">
        <v>40</v>
      </c>
      <c r="W43" s="16" t="s">
        <v>283</v>
      </c>
      <c r="X43" s="16">
        <f t="shared" si="9"/>
        <v>-25</v>
      </c>
      <c r="Y43" s="16"/>
      <c r="Z43" s="17"/>
      <c r="AA43" s="43">
        <v>0.25</v>
      </c>
      <c r="AB43" s="49">
        <f t="shared" si="6"/>
        <v>0.625</v>
      </c>
      <c r="AC43" s="43">
        <f t="shared" si="7"/>
        <v>0.52083333333333304</v>
      </c>
      <c r="AD43" s="43"/>
      <c r="AE43" s="43">
        <f t="shared" si="10"/>
        <v>2.0833333333333301E-2</v>
      </c>
      <c r="AF43" s="43"/>
      <c r="AG43" s="43"/>
    </row>
    <row r="44" spans="1:202" ht="66" x14ac:dyDescent="0.2">
      <c r="A44" s="16">
        <v>46</v>
      </c>
      <c r="B44" s="52" t="s">
        <v>191</v>
      </c>
      <c r="C44" s="27" t="s">
        <v>192</v>
      </c>
      <c r="D44" s="18" t="s">
        <v>246</v>
      </c>
      <c r="E44" s="16">
        <v>5</v>
      </c>
      <c r="F44" s="42">
        <f>'[1]34 заезд 14.12-18.12.2026'!$S$31</f>
        <v>0</v>
      </c>
      <c r="G44" s="20">
        <v>34</v>
      </c>
      <c r="H44" s="17" t="s">
        <v>21</v>
      </c>
      <c r="I44" s="17" t="s">
        <v>16</v>
      </c>
      <c r="J44" s="42">
        <f>'[1]34 заезд 14.12-18.12.2026'!$U$31</f>
        <v>0</v>
      </c>
      <c r="K44" s="42"/>
      <c r="L44" s="17" t="s">
        <v>17</v>
      </c>
      <c r="M44" s="17"/>
      <c r="N44" s="17"/>
      <c r="O44" s="17"/>
      <c r="P44" s="20">
        <v>12</v>
      </c>
      <c r="Q44" s="20">
        <v>4</v>
      </c>
      <c r="R44" s="16"/>
      <c r="S44" s="16">
        <f t="shared" si="8"/>
        <v>0</v>
      </c>
      <c r="T44" s="17"/>
      <c r="U44" s="40" t="s">
        <v>276</v>
      </c>
      <c r="V44" s="16">
        <v>40</v>
      </c>
      <c r="W44" s="16" t="s">
        <v>298</v>
      </c>
      <c r="X44" s="16">
        <f t="shared" si="9"/>
        <v>0</v>
      </c>
      <c r="Y44" s="16"/>
      <c r="Z44" s="17"/>
      <c r="AA44" s="43">
        <v>0.25</v>
      </c>
      <c r="AB44" s="49">
        <f t="shared" si="6"/>
        <v>0</v>
      </c>
      <c r="AC44" s="43">
        <f t="shared" si="7"/>
        <v>0</v>
      </c>
      <c r="AD44" s="43"/>
      <c r="AE44" s="43">
        <f t="shared" si="10"/>
        <v>2.0833333333333301E-2</v>
      </c>
      <c r="AF44" s="43"/>
      <c r="AG44" s="43"/>
    </row>
    <row r="45" spans="1:202" ht="76.5" customHeight="1" x14ac:dyDescent="0.2">
      <c r="A45" s="16">
        <v>47</v>
      </c>
      <c r="B45" s="17" t="s">
        <v>27</v>
      </c>
      <c r="C45" s="17" t="s">
        <v>223</v>
      </c>
      <c r="D45" s="18" t="s">
        <v>228</v>
      </c>
      <c r="E45" s="16">
        <v>5</v>
      </c>
      <c r="F45" s="42">
        <f>'[1]27 заезд 19.10-23.10.2026'!$AA$31</f>
        <v>14</v>
      </c>
      <c r="G45" s="20">
        <v>27</v>
      </c>
      <c r="H45" s="17" t="s">
        <v>21</v>
      </c>
      <c r="I45" s="17" t="s">
        <v>16</v>
      </c>
      <c r="J45" s="42">
        <f>'[1]27 заезд 19.10-23.10.2026'!$AC$31</f>
        <v>25</v>
      </c>
      <c r="K45" s="42"/>
      <c r="L45" s="17" t="s">
        <v>17</v>
      </c>
      <c r="M45" s="17"/>
      <c r="N45" s="17"/>
      <c r="O45" s="52"/>
      <c r="P45" s="20">
        <v>10</v>
      </c>
      <c r="Q45" s="20">
        <v>4</v>
      </c>
      <c r="R45" s="16"/>
      <c r="S45" s="16">
        <f t="shared" si="8"/>
        <v>-25</v>
      </c>
      <c r="T45" s="17"/>
      <c r="U45" s="40" t="s">
        <v>276</v>
      </c>
      <c r="V45" s="16">
        <v>40</v>
      </c>
      <c r="W45" s="16" t="s">
        <v>278</v>
      </c>
      <c r="X45" s="16">
        <f t="shared" si="9"/>
        <v>-25</v>
      </c>
      <c r="Y45" s="16"/>
      <c r="Z45" s="17"/>
      <c r="AA45" s="43">
        <v>0.25</v>
      </c>
      <c r="AB45" s="49">
        <f t="shared" si="6"/>
        <v>0.625</v>
      </c>
      <c r="AC45" s="43">
        <f t="shared" si="7"/>
        <v>0.52083333333333304</v>
      </c>
      <c r="AD45" s="43"/>
      <c r="AE45" s="43">
        <f t="shared" si="10"/>
        <v>2.0833333333333301E-2</v>
      </c>
      <c r="AF45" s="43"/>
      <c r="AG45" s="43"/>
    </row>
    <row r="46" spans="1:202" ht="93.75" customHeight="1" x14ac:dyDescent="0.2">
      <c r="A46" s="16">
        <v>48</v>
      </c>
      <c r="B46" s="17" t="s">
        <v>213</v>
      </c>
      <c r="C46" s="66" t="s">
        <v>214</v>
      </c>
      <c r="D46" s="18" t="s">
        <v>215</v>
      </c>
      <c r="E46" s="16">
        <v>5</v>
      </c>
      <c r="F46" s="42">
        <f>'[1]23 заезд 21.09-25.09.2026'!$S$31</f>
        <v>15</v>
      </c>
      <c r="G46" s="20">
        <v>23</v>
      </c>
      <c r="H46" s="17" t="s">
        <v>21</v>
      </c>
      <c r="I46" s="17" t="s">
        <v>16</v>
      </c>
      <c r="J46" s="42">
        <f>'[1]23 заезд 21.09-25.09.2026'!$U$31</f>
        <v>25</v>
      </c>
      <c r="K46" s="42"/>
      <c r="L46" s="17" t="s">
        <v>17</v>
      </c>
      <c r="M46" s="17"/>
      <c r="N46" s="17"/>
      <c r="O46" s="52"/>
      <c r="P46" s="20">
        <v>9</v>
      </c>
      <c r="Q46" s="20">
        <v>3</v>
      </c>
      <c r="R46" s="16"/>
      <c r="S46" s="16">
        <f t="shared" si="8"/>
        <v>-25</v>
      </c>
      <c r="T46" s="17"/>
      <c r="U46" s="40" t="s">
        <v>276</v>
      </c>
      <c r="V46" s="16">
        <v>40</v>
      </c>
      <c r="W46" s="16" t="s">
        <v>277</v>
      </c>
      <c r="X46" s="16">
        <f t="shared" si="9"/>
        <v>-25</v>
      </c>
      <c r="Y46" s="16"/>
      <c r="Z46" s="17"/>
      <c r="AA46" s="43">
        <v>0.25</v>
      </c>
      <c r="AB46" s="49">
        <f t="shared" si="6"/>
        <v>0.625</v>
      </c>
      <c r="AC46" s="43">
        <f t="shared" si="7"/>
        <v>0.52083333333333304</v>
      </c>
      <c r="AD46" s="43"/>
      <c r="AE46" s="43">
        <f t="shared" si="10"/>
        <v>2.0833333333333301E-2</v>
      </c>
      <c r="AF46" s="43"/>
      <c r="AG46" s="43"/>
    </row>
    <row r="47" spans="1:202" ht="84" customHeight="1" x14ac:dyDescent="0.2">
      <c r="A47" s="16">
        <v>49</v>
      </c>
      <c r="B47" s="17" t="s">
        <v>156</v>
      </c>
      <c r="C47" s="67" t="s">
        <v>157</v>
      </c>
      <c r="D47" s="18" t="s">
        <v>155</v>
      </c>
      <c r="E47" s="16">
        <v>5</v>
      </c>
      <c r="F47" s="42">
        <f>'[1]13 заезд 18.05-22.05.2026'!$O$31</f>
        <v>11</v>
      </c>
      <c r="G47" s="20">
        <v>13</v>
      </c>
      <c r="H47" s="17" t="s">
        <v>21</v>
      </c>
      <c r="I47" s="17" t="s">
        <v>16</v>
      </c>
      <c r="J47" s="42">
        <f>'[1]13 заезд 18.05-22.05.2026'!$Q$31</f>
        <v>25</v>
      </c>
      <c r="K47" s="42"/>
      <c r="L47" s="17" t="s">
        <v>17</v>
      </c>
      <c r="M47" s="17"/>
      <c r="N47" s="17"/>
      <c r="O47" s="52"/>
      <c r="P47" s="20">
        <v>5</v>
      </c>
      <c r="Q47" s="20">
        <v>2</v>
      </c>
      <c r="R47" s="16"/>
      <c r="S47" s="16">
        <f t="shared" si="8"/>
        <v>-25</v>
      </c>
      <c r="T47" s="17"/>
      <c r="U47" s="40" t="s">
        <v>276</v>
      </c>
      <c r="V47" s="16">
        <v>36</v>
      </c>
      <c r="W47" s="16" t="s">
        <v>283</v>
      </c>
      <c r="X47" s="16">
        <f t="shared" si="9"/>
        <v>-25</v>
      </c>
      <c r="Y47" s="16"/>
      <c r="Z47" s="17"/>
      <c r="AA47" s="43">
        <v>0.25</v>
      </c>
      <c r="AB47" s="49">
        <f t="shared" si="6"/>
        <v>0.625</v>
      </c>
      <c r="AC47" s="43">
        <f t="shared" si="7"/>
        <v>0.52083333333333304</v>
      </c>
      <c r="AD47" s="43"/>
      <c r="AE47" s="43">
        <f t="shared" si="10"/>
        <v>2.0833333333333301E-2</v>
      </c>
      <c r="AF47" s="43"/>
      <c r="AG47" s="43"/>
    </row>
    <row r="48" spans="1:202" ht="113.25" customHeight="1" x14ac:dyDescent="0.2">
      <c r="A48" s="16">
        <v>50</v>
      </c>
      <c r="B48" s="52" t="s">
        <v>229</v>
      </c>
      <c r="C48" s="27" t="s">
        <v>230</v>
      </c>
      <c r="D48" s="18" t="s">
        <v>231</v>
      </c>
      <c r="E48" s="16">
        <v>5</v>
      </c>
      <c r="F48" s="39">
        <f>'[1]28 заезд 26.10-30.10.2026'!$C$31</f>
        <v>16</v>
      </c>
      <c r="G48" s="20">
        <v>28</v>
      </c>
      <c r="H48" s="17" t="s">
        <v>21</v>
      </c>
      <c r="I48" s="17" t="s">
        <v>16</v>
      </c>
      <c r="J48" s="42">
        <f>'[1]28 заезд 26.10-30.10.2026'!$E$31</f>
        <v>25</v>
      </c>
      <c r="K48" s="42"/>
      <c r="L48" s="17" t="s">
        <v>17</v>
      </c>
      <c r="M48" s="17"/>
      <c r="N48" s="17"/>
      <c r="O48" s="52"/>
      <c r="P48" s="20">
        <v>10</v>
      </c>
      <c r="Q48" s="20">
        <v>4</v>
      </c>
      <c r="R48" s="16"/>
      <c r="S48" s="16">
        <f t="shared" si="8"/>
        <v>-25</v>
      </c>
      <c r="T48" s="16"/>
      <c r="U48" s="40" t="s">
        <v>276</v>
      </c>
      <c r="V48" s="16">
        <v>40</v>
      </c>
      <c r="W48" s="16" t="s">
        <v>283</v>
      </c>
      <c r="X48" s="16">
        <f t="shared" si="9"/>
        <v>-25</v>
      </c>
      <c r="Y48" s="16"/>
      <c r="Z48" s="17"/>
      <c r="AA48" s="43">
        <v>0.25</v>
      </c>
      <c r="AB48" s="49">
        <f t="shared" si="6"/>
        <v>0.625</v>
      </c>
      <c r="AC48" s="43">
        <f t="shared" si="7"/>
        <v>0.52083333333333304</v>
      </c>
      <c r="AD48" s="43"/>
      <c r="AE48" s="43">
        <f t="shared" si="10"/>
        <v>2.0833333333333301E-2</v>
      </c>
      <c r="AF48" s="43"/>
      <c r="AG48" s="43"/>
      <c r="GH48" s="3"/>
      <c r="GI48" s="4"/>
      <c r="GJ48" s="4"/>
      <c r="GK48" s="4"/>
      <c r="GL48" s="4"/>
      <c r="GM48" s="11"/>
      <c r="GN48" s="4"/>
      <c r="GO48" s="4"/>
      <c r="GP48" s="3"/>
      <c r="GQ48" s="3"/>
      <c r="GR48" s="3"/>
      <c r="GS48" s="3"/>
      <c r="GT48" s="4"/>
    </row>
    <row r="49" spans="1:33" ht="82.5" customHeight="1" x14ac:dyDescent="0.2">
      <c r="A49" s="16">
        <v>51</v>
      </c>
      <c r="B49" s="17" t="s">
        <v>30</v>
      </c>
      <c r="C49" s="5" t="s">
        <v>31</v>
      </c>
      <c r="D49" s="27" t="s">
        <v>83</v>
      </c>
      <c r="E49" s="16">
        <v>5</v>
      </c>
      <c r="F49" s="42">
        <f>'[1]5 заезд 09.03-13.03.2026'!$AE$31</f>
        <v>0</v>
      </c>
      <c r="G49" s="20">
        <v>5</v>
      </c>
      <c r="H49" s="17" t="s">
        <v>21</v>
      </c>
      <c r="I49" s="17" t="s">
        <v>16</v>
      </c>
      <c r="J49" s="39">
        <f>'[1]5 заезд 09.03-13.03.2026'!$AG$31</f>
        <v>28</v>
      </c>
      <c r="K49" s="39"/>
      <c r="L49" s="17" t="s">
        <v>17</v>
      </c>
      <c r="M49" s="17"/>
      <c r="N49" s="17"/>
      <c r="O49" s="52"/>
      <c r="P49" s="20">
        <v>3</v>
      </c>
      <c r="Q49" s="20">
        <v>1</v>
      </c>
      <c r="R49" s="19"/>
      <c r="S49" s="16">
        <f t="shared" si="8"/>
        <v>-28</v>
      </c>
      <c r="T49" s="19"/>
      <c r="U49" s="40" t="s">
        <v>276</v>
      </c>
      <c r="V49" s="16">
        <v>40</v>
      </c>
      <c r="W49" s="16" t="s">
        <v>279</v>
      </c>
      <c r="X49" s="16">
        <f t="shared" si="9"/>
        <v>-28</v>
      </c>
      <c r="Y49" s="16"/>
      <c r="Z49" s="17"/>
      <c r="AA49" s="43">
        <v>0.25</v>
      </c>
      <c r="AB49" s="49">
        <f t="shared" si="6"/>
        <v>0.7</v>
      </c>
      <c r="AC49" s="43">
        <f t="shared" si="7"/>
        <v>0.58333333333333304</v>
      </c>
      <c r="AD49" s="43"/>
      <c r="AE49" s="43">
        <f t="shared" si="10"/>
        <v>2.0833333333333301E-2</v>
      </c>
      <c r="AF49" s="43"/>
      <c r="AG49" s="43"/>
    </row>
    <row r="50" spans="1:33" ht="82.5" x14ac:dyDescent="0.2">
      <c r="A50" s="16">
        <v>52</v>
      </c>
      <c r="B50" s="52" t="s">
        <v>124</v>
      </c>
      <c r="C50" s="27" t="s">
        <v>170</v>
      </c>
      <c r="D50" s="27" t="s">
        <v>218</v>
      </c>
      <c r="E50" s="16">
        <v>5</v>
      </c>
      <c r="F50" s="42">
        <f>'[1]24 заезд 28.09-02.10.2026'!$G$31</f>
        <v>14</v>
      </c>
      <c r="G50" s="20">
        <v>9</v>
      </c>
      <c r="H50" s="17" t="s">
        <v>21</v>
      </c>
      <c r="I50" s="17" t="s">
        <v>16</v>
      </c>
      <c r="J50" s="39">
        <f>'[1]24 заезд 28.09-02.10.2026'!$I$31</f>
        <v>25</v>
      </c>
      <c r="K50" s="39"/>
      <c r="L50" s="17" t="s">
        <v>17</v>
      </c>
      <c r="M50" s="17"/>
      <c r="N50" s="17"/>
      <c r="O50" s="52"/>
      <c r="P50" s="20">
        <v>9</v>
      </c>
      <c r="Q50" s="20">
        <v>3</v>
      </c>
      <c r="R50" s="19"/>
      <c r="S50" s="16">
        <f t="shared" si="8"/>
        <v>-25</v>
      </c>
      <c r="T50" s="19"/>
      <c r="U50" s="40" t="s">
        <v>276</v>
      </c>
      <c r="V50" s="16">
        <v>40</v>
      </c>
      <c r="W50" s="16" t="s">
        <v>279</v>
      </c>
      <c r="X50" s="16">
        <f t="shared" si="9"/>
        <v>-25</v>
      </c>
      <c r="Y50" s="16"/>
      <c r="Z50" s="17"/>
      <c r="AA50" s="43">
        <v>0.25</v>
      </c>
      <c r="AB50" s="49">
        <f t="shared" si="6"/>
        <v>0.625</v>
      </c>
      <c r="AC50" s="43">
        <f t="shared" si="7"/>
        <v>0.52083333333333304</v>
      </c>
      <c r="AD50" s="43"/>
      <c r="AE50" s="43">
        <f t="shared" si="10"/>
        <v>2.0833333333333301E-2</v>
      </c>
      <c r="AF50" s="43"/>
      <c r="AG50" s="43"/>
    </row>
    <row r="51" spans="1:33" ht="66" x14ac:dyDescent="0.2">
      <c r="A51" s="16">
        <v>53</v>
      </c>
      <c r="B51" s="17" t="s">
        <v>135</v>
      </c>
      <c r="C51" s="52" t="s">
        <v>136</v>
      </c>
      <c r="D51" s="27" t="s">
        <v>130</v>
      </c>
      <c r="E51" s="16">
        <v>5</v>
      </c>
      <c r="F51" s="42">
        <f>'[1]10 заезд 13.04-17.04.2026'!$O$31</f>
        <v>17</v>
      </c>
      <c r="G51" s="20">
        <v>10</v>
      </c>
      <c r="H51" s="17" t="s">
        <v>21</v>
      </c>
      <c r="I51" s="17" t="s">
        <v>16</v>
      </c>
      <c r="J51" s="42">
        <f>'[1]10 заезд 13.04-17.04.2026'!$Q$31</f>
        <v>26</v>
      </c>
      <c r="K51" s="42"/>
      <c r="L51" s="17" t="s">
        <v>17</v>
      </c>
      <c r="M51" s="17"/>
      <c r="N51" s="17"/>
      <c r="O51" s="52"/>
      <c r="P51" s="20">
        <v>4</v>
      </c>
      <c r="Q51" s="20">
        <v>2</v>
      </c>
      <c r="R51" s="16"/>
      <c r="S51" s="16">
        <f t="shared" si="8"/>
        <v>-26</v>
      </c>
      <c r="T51" s="17"/>
      <c r="U51" s="40" t="s">
        <v>276</v>
      </c>
      <c r="V51" s="16">
        <v>40</v>
      </c>
      <c r="W51" s="16" t="s">
        <v>278</v>
      </c>
      <c r="X51" s="16">
        <f t="shared" si="9"/>
        <v>-26</v>
      </c>
      <c r="Y51" s="16"/>
      <c r="Z51" s="17"/>
      <c r="AA51" s="43">
        <v>0.25</v>
      </c>
      <c r="AB51" s="49">
        <f t="shared" si="6"/>
        <v>0.65</v>
      </c>
      <c r="AC51" s="43">
        <f t="shared" si="7"/>
        <v>0.54166666666666696</v>
      </c>
      <c r="AD51" s="43"/>
      <c r="AE51" s="43">
        <f t="shared" si="10"/>
        <v>2.0833333333333301E-2</v>
      </c>
      <c r="AF51" s="43"/>
      <c r="AG51" s="43"/>
    </row>
    <row r="52" spans="1:33" ht="49.5" x14ac:dyDescent="0.2">
      <c r="A52" s="16">
        <v>54</v>
      </c>
      <c r="B52" s="52" t="s">
        <v>124</v>
      </c>
      <c r="C52" s="27" t="s">
        <v>125</v>
      </c>
      <c r="D52" s="27" t="s">
        <v>174</v>
      </c>
      <c r="E52" s="16">
        <v>5</v>
      </c>
      <c r="F52" s="42"/>
      <c r="G52" s="20">
        <v>17</v>
      </c>
      <c r="H52" s="17" t="s">
        <v>21</v>
      </c>
      <c r="I52" s="17" t="s">
        <v>297</v>
      </c>
      <c r="J52" s="42">
        <f>'[1]17 заезд 15.06-19.06.2026'!$Y$31</f>
        <v>25</v>
      </c>
      <c r="K52" s="42"/>
      <c r="L52" s="17" t="s">
        <v>17</v>
      </c>
      <c r="M52" s="17"/>
      <c r="N52" s="17"/>
      <c r="O52" s="52"/>
      <c r="P52" s="20">
        <v>6</v>
      </c>
      <c r="Q52" s="20">
        <v>2</v>
      </c>
      <c r="R52" s="16"/>
      <c r="S52" s="16">
        <f t="shared" si="8"/>
        <v>-25</v>
      </c>
      <c r="T52" s="17"/>
      <c r="U52" s="40" t="s">
        <v>276</v>
      </c>
      <c r="V52" s="16">
        <v>40</v>
      </c>
      <c r="W52" s="16" t="s">
        <v>279</v>
      </c>
      <c r="X52" s="16">
        <f t="shared" si="9"/>
        <v>-25</v>
      </c>
      <c r="Y52" s="16"/>
      <c r="Z52" s="17"/>
      <c r="AA52" s="43">
        <v>0.25</v>
      </c>
      <c r="AB52" s="49">
        <f t="shared" si="6"/>
        <v>0.625</v>
      </c>
      <c r="AC52" s="43">
        <f t="shared" si="7"/>
        <v>0.52083333333333304</v>
      </c>
      <c r="AD52" s="43"/>
      <c r="AE52" s="43">
        <f t="shared" si="10"/>
        <v>2.0833333333333301E-2</v>
      </c>
      <c r="AF52" s="43"/>
      <c r="AG52" s="43"/>
    </row>
    <row r="53" spans="1:33" ht="66" x14ac:dyDescent="0.2">
      <c r="A53" s="16">
        <v>55</v>
      </c>
      <c r="B53" s="52" t="s">
        <v>124</v>
      </c>
      <c r="C53" s="27" t="s">
        <v>125</v>
      </c>
      <c r="D53" s="27" t="s">
        <v>239</v>
      </c>
      <c r="E53" s="16">
        <v>5</v>
      </c>
      <c r="F53" s="42">
        <f>'[1]31 заезд 16.11-20.11.2026'!$K$31</f>
        <v>17</v>
      </c>
      <c r="G53" s="20">
        <v>31</v>
      </c>
      <c r="H53" s="17" t="s">
        <v>21</v>
      </c>
      <c r="I53" s="17" t="s">
        <v>16</v>
      </c>
      <c r="J53" s="39">
        <f>'[1]31 заезд 16.11-20.11.2026'!$M$31</f>
        <v>25</v>
      </c>
      <c r="K53" s="39"/>
      <c r="L53" s="17" t="s">
        <v>17</v>
      </c>
      <c r="M53" s="17"/>
      <c r="N53" s="17"/>
      <c r="O53" s="52"/>
      <c r="P53" s="20">
        <v>11</v>
      </c>
      <c r="Q53" s="20">
        <v>4</v>
      </c>
      <c r="R53" s="19"/>
      <c r="S53" s="16">
        <f t="shared" si="8"/>
        <v>-25</v>
      </c>
      <c r="T53" s="19"/>
      <c r="U53" s="40" t="s">
        <v>276</v>
      </c>
      <c r="V53" s="16">
        <v>40</v>
      </c>
      <c r="W53" s="16" t="s">
        <v>279</v>
      </c>
      <c r="X53" s="16">
        <f t="shared" si="9"/>
        <v>-25</v>
      </c>
      <c r="Y53" s="16"/>
      <c r="Z53" s="17"/>
      <c r="AA53" s="43">
        <v>0.25</v>
      </c>
      <c r="AB53" s="49">
        <f t="shared" si="6"/>
        <v>0.625</v>
      </c>
      <c r="AC53" s="43">
        <f t="shared" si="7"/>
        <v>0.52083333333333304</v>
      </c>
      <c r="AD53" s="43"/>
      <c r="AE53" s="43">
        <f t="shared" si="10"/>
        <v>2.0833333333333301E-2</v>
      </c>
      <c r="AF53" s="43"/>
      <c r="AG53" s="43"/>
    </row>
    <row r="54" spans="1:33" ht="66" x14ac:dyDescent="0.2">
      <c r="A54" s="16">
        <v>56</v>
      </c>
      <c r="B54" s="17" t="s">
        <v>53</v>
      </c>
      <c r="C54" s="67" t="s">
        <v>54</v>
      </c>
      <c r="D54" s="18" t="s">
        <v>51</v>
      </c>
      <c r="E54" s="16">
        <v>5</v>
      </c>
      <c r="F54" s="39">
        <f>'[1]3 заезд 26.01-30.01.2026'!$K$31</f>
        <v>17</v>
      </c>
      <c r="G54" s="20">
        <v>3</v>
      </c>
      <c r="H54" s="17" t="s">
        <v>21</v>
      </c>
      <c r="I54" s="17" t="s">
        <v>16</v>
      </c>
      <c r="J54" s="42">
        <f>'[1]3 заезд 26.01-30.01.2026'!$M$31</f>
        <v>28</v>
      </c>
      <c r="K54" s="42"/>
      <c r="L54" s="17" t="s">
        <v>17</v>
      </c>
      <c r="M54" s="17"/>
      <c r="N54" s="17"/>
      <c r="O54" s="17"/>
      <c r="P54" s="20">
        <v>1</v>
      </c>
      <c r="Q54" s="20">
        <v>1</v>
      </c>
      <c r="R54" s="16"/>
      <c r="S54" s="16">
        <f t="shared" si="8"/>
        <v>-28</v>
      </c>
      <c r="T54" s="17"/>
      <c r="U54" s="40" t="s">
        <v>276</v>
      </c>
      <c r="V54" s="16">
        <v>36</v>
      </c>
      <c r="W54" s="16" t="s">
        <v>283</v>
      </c>
      <c r="X54" s="16">
        <f t="shared" si="9"/>
        <v>-28</v>
      </c>
      <c r="Y54" s="16"/>
      <c r="Z54" s="17"/>
      <c r="AA54" s="43">
        <v>0.25</v>
      </c>
      <c r="AB54" s="49">
        <f t="shared" si="6"/>
        <v>0.7</v>
      </c>
      <c r="AC54" s="43">
        <f t="shared" si="7"/>
        <v>0.58333333333333304</v>
      </c>
      <c r="AD54" s="43"/>
      <c r="AE54" s="43">
        <f t="shared" si="10"/>
        <v>2.0833333333333301E-2</v>
      </c>
      <c r="AF54" s="43"/>
      <c r="AG54" s="43"/>
    </row>
    <row r="55" spans="1:33" x14ac:dyDescent="0.2">
      <c r="A55" s="16" t="s">
        <v>299</v>
      </c>
      <c r="B55" s="52"/>
      <c r="C55" s="17"/>
      <c r="D55" s="27"/>
      <c r="E55" s="16">
        <v>5</v>
      </c>
      <c r="F55" s="42"/>
      <c r="G55" s="20" t="s">
        <v>300</v>
      </c>
      <c r="H55" s="17" t="s">
        <v>21</v>
      </c>
      <c r="I55" s="17" t="s">
        <v>301</v>
      </c>
      <c r="J55" s="39">
        <v>30</v>
      </c>
      <c r="K55" s="39"/>
      <c r="L55" s="17" t="s">
        <v>17</v>
      </c>
      <c r="M55" s="17"/>
      <c r="N55" s="17"/>
      <c r="O55" s="52"/>
      <c r="P55" s="20"/>
      <c r="Q55" s="20"/>
      <c r="R55" s="19"/>
      <c r="S55" s="16"/>
      <c r="T55" s="19"/>
      <c r="U55" s="40"/>
      <c r="V55" s="16"/>
      <c r="W55" s="16"/>
      <c r="X55" s="16"/>
      <c r="Y55" s="16"/>
      <c r="Z55" s="17"/>
      <c r="AA55" s="43">
        <v>0.25</v>
      </c>
      <c r="AB55" s="49">
        <f t="shared" si="6"/>
        <v>0.75</v>
      </c>
      <c r="AC55" s="43">
        <f t="shared" si="7"/>
        <v>0.625</v>
      </c>
      <c r="AD55" s="43"/>
      <c r="AE55" s="43">
        <f t="shared" si="10"/>
        <v>2.0833333333333301E-2</v>
      </c>
      <c r="AF55" s="43"/>
      <c r="AG55" s="43"/>
    </row>
    <row r="56" spans="1:33" x14ac:dyDescent="0.2">
      <c r="A56" s="16" t="s">
        <v>302</v>
      </c>
      <c r="B56" s="52"/>
      <c r="C56" s="17"/>
      <c r="D56" s="27"/>
      <c r="E56" s="16">
        <v>5</v>
      </c>
      <c r="F56" s="42"/>
      <c r="G56" s="20" t="s">
        <v>300</v>
      </c>
      <c r="H56" s="17" t="s">
        <v>21</v>
      </c>
      <c r="I56" s="17" t="s">
        <v>301</v>
      </c>
      <c r="J56" s="39">
        <v>30</v>
      </c>
      <c r="K56" s="39"/>
      <c r="L56" s="17" t="s">
        <v>17</v>
      </c>
      <c r="M56" s="17"/>
      <c r="N56" s="17"/>
      <c r="O56" s="52"/>
      <c r="P56" s="20"/>
      <c r="Q56" s="20"/>
      <c r="R56" s="19"/>
      <c r="S56" s="16"/>
      <c r="T56" s="19"/>
      <c r="U56" s="40"/>
      <c r="V56" s="16"/>
      <c r="W56" s="16"/>
      <c r="X56" s="16"/>
      <c r="Y56" s="16"/>
      <c r="Z56" s="17"/>
      <c r="AA56" s="43">
        <v>0.25</v>
      </c>
      <c r="AB56" s="49">
        <f t="shared" si="6"/>
        <v>0.75</v>
      </c>
      <c r="AC56" s="43">
        <f t="shared" si="7"/>
        <v>0.625</v>
      </c>
      <c r="AD56" s="43"/>
      <c r="AE56" s="43">
        <f t="shared" si="10"/>
        <v>2.0833333333333301E-2</v>
      </c>
      <c r="AF56" s="43"/>
      <c r="AG56" s="43"/>
    </row>
    <row r="57" spans="1:33" x14ac:dyDescent="0.2">
      <c r="A57" s="16" t="s">
        <v>303</v>
      </c>
      <c r="B57" s="52"/>
      <c r="C57" s="17"/>
      <c r="D57" s="27"/>
      <c r="E57" s="16">
        <v>5</v>
      </c>
      <c r="F57" s="42"/>
      <c r="G57" s="20" t="s">
        <v>300</v>
      </c>
      <c r="H57" s="17" t="s">
        <v>21</v>
      </c>
      <c r="I57" s="17" t="s">
        <v>301</v>
      </c>
      <c r="J57" s="39">
        <v>30</v>
      </c>
      <c r="K57" s="39"/>
      <c r="L57" s="17" t="s">
        <v>17</v>
      </c>
      <c r="M57" s="17"/>
      <c r="N57" s="17"/>
      <c r="O57" s="52"/>
      <c r="P57" s="20"/>
      <c r="Q57" s="20"/>
      <c r="R57" s="19"/>
      <c r="S57" s="16"/>
      <c r="T57" s="19"/>
      <c r="U57" s="40"/>
      <c r="V57" s="16"/>
      <c r="W57" s="16"/>
      <c r="X57" s="16"/>
      <c r="Y57" s="16"/>
      <c r="Z57" s="17"/>
      <c r="AA57" s="43">
        <v>0.25</v>
      </c>
      <c r="AB57" s="49">
        <f t="shared" si="6"/>
        <v>0.75</v>
      </c>
      <c r="AC57" s="43">
        <f t="shared" si="7"/>
        <v>0.625</v>
      </c>
      <c r="AD57" s="43"/>
      <c r="AE57" s="43">
        <f t="shared" si="10"/>
        <v>2.0833333333333301E-2</v>
      </c>
      <c r="AF57" s="43"/>
      <c r="AG57" s="43"/>
    </row>
    <row r="58" spans="1:33" x14ac:dyDescent="0.2">
      <c r="A58" s="16" t="s">
        <v>304</v>
      </c>
      <c r="B58" s="52"/>
      <c r="C58" s="17"/>
      <c r="D58" s="27"/>
      <c r="E58" s="16">
        <v>5</v>
      </c>
      <c r="F58" s="42"/>
      <c r="G58" s="20" t="s">
        <v>300</v>
      </c>
      <c r="H58" s="17" t="s">
        <v>21</v>
      </c>
      <c r="I58" s="17" t="s">
        <v>301</v>
      </c>
      <c r="J58" s="39">
        <v>30</v>
      </c>
      <c r="K58" s="39"/>
      <c r="L58" s="17" t="s">
        <v>17</v>
      </c>
      <c r="M58" s="17"/>
      <c r="N58" s="17"/>
      <c r="O58" s="52"/>
      <c r="P58" s="20"/>
      <c r="Q58" s="20"/>
      <c r="R58" s="19"/>
      <c r="S58" s="16"/>
      <c r="T58" s="19"/>
      <c r="U58" s="40"/>
      <c r="V58" s="16"/>
      <c r="W58" s="16"/>
      <c r="X58" s="16"/>
      <c r="Y58" s="16"/>
      <c r="Z58" s="17"/>
      <c r="AA58" s="43">
        <v>0.25</v>
      </c>
      <c r="AB58" s="49">
        <f t="shared" si="6"/>
        <v>0.75</v>
      </c>
      <c r="AC58" s="43">
        <f t="shared" si="7"/>
        <v>0.625</v>
      </c>
      <c r="AD58" s="43"/>
      <c r="AE58" s="43">
        <f t="shared" si="10"/>
        <v>2.0833333333333301E-2</v>
      </c>
      <c r="AF58" s="43"/>
      <c r="AG58" s="43"/>
    </row>
    <row r="59" spans="1:33" x14ac:dyDescent="0.2">
      <c r="A59" s="16" t="s">
        <v>305</v>
      </c>
      <c r="B59" s="52"/>
      <c r="C59" s="17"/>
      <c r="D59" s="27"/>
      <c r="E59" s="16">
        <v>5</v>
      </c>
      <c r="F59" s="42"/>
      <c r="G59" s="20" t="s">
        <v>300</v>
      </c>
      <c r="H59" s="17" t="s">
        <v>21</v>
      </c>
      <c r="I59" s="17" t="s">
        <v>301</v>
      </c>
      <c r="J59" s="39">
        <v>30</v>
      </c>
      <c r="K59" s="39"/>
      <c r="L59" s="17" t="s">
        <v>17</v>
      </c>
      <c r="M59" s="17"/>
      <c r="N59" s="17"/>
      <c r="O59" s="52"/>
      <c r="P59" s="20"/>
      <c r="Q59" s="20"/>
      <c r="R59" s="19"/>
      <c r="S59" s="16"/>
      <c r="T59" s="19"/>
      <c r="U59" s="40"/>
      <c r="V59" s="16"/>
      <c r="W59" s="16"/>
      <c r="X59" s="16"/>
      <c r="Y59" s="16"/>
      <c r="Z59" s="17"/>
      <c r="AA59" s="43">
        <v>0.25</v>
      </c>
      <c r="AB59" s="49">
        <f t="shared" si="6"/>
        <v>0.75</v>
      </c>
      <c r="AC59" s="43">
        <f t="shared" si="7"/>
        <v>0.625</v>
      </c>
      <c r="AD59" s="43"/>
      <c r="AE59" s="43">
        <f t="shared" si="10"/>
        <v>2.0833333333333301E-2</v>
      </c>
      <c r="AF59" s="43"/>
      <c r="AG59" s="43"/>
    </row>
    <row r="60" spans="1:33" x14ac:dyDescent="0.2">
      <c r="A60" s="16" t="s">
        <v>306</v>
      </c>
      <c r="B60" s="52"/>
      <c r="C60" s="17"/>
      <c r="D60" s="27"/>
      <c r="E60" s="16">
        <v>5</v>
      </c>
      <c r="F60" s="42"/>
      <c r="G60" s="20" t="s">
        <v>300</v>
      </c>
      <c r="H60" s="17" t="s">
        <v>21</v>
      </c>
      <c r="I60" s="17" t="s">
        <v>301</v>
      </c>
      <c r="J60" s="39">
        <v>30</v>
      </c>
      <c r="K60" s="39"/>
      <c r="L60" s="17" t="s">
        <v>17</v>
      </c>
      <c r="M60" s="17"/>
      <c r="N60" s="17"/>
      <c r="O60" s="52"/>
      <c r="P60" s="20"/>
      <c r="Q60" s="20"/>
      <c r="R60" s="19"/>
      <c r="S60" s="16"/>
      <c r="T60" s="19"/>
      <c r="U60" s="40"/>
      <c r="V60" s="16"/>
      <c r="W60" s="16"/>
      <c r="X60" s="16"/>
      <c r="Y60" s="16"/>
      <c r="Z60" s="17"/>
      <c r="AA60" s="43">
        <v>0.25</v>
      </c>
      <c r="AB60" s="49">
        <f t="shared" si="6"/>
        <v>0.75</v>
      </c>
      <c r="AC60" s="43">
        <f t="shared" si="7"/>
        <v>0.625</v>
      </c>
      <c r="AD60" s="43"/>
      <c r="AE60" s="43">
        <f t="shared" si="10"/>
        <v>2.0833333333333301E-2</v>
      </c>
      <c r="AF60" s="43"/>
      <c r="AG60" s="43"/>
    </row>
    <row r="61" spans="1:33" x14ac:dyDescent="0.2">
      <c r="A61" s="16" t="s">
        <v>307</v>
      </c>
      <c r="B61" s="52"/>
      <c r="C61" s="17"/>
      <c r="D61" s="27"/>
      <c r="E61" s="16">
        <v>5</v>
      </c>
      <c r="F61" s="42"/>
      <c r="G61" s="20" t="s">
        <v>300</v>
      </c>
      <c r="H61" s="17" t="s">
        <v>21</v>
      </c>
      <c r="I61" s="17" t="s">
        <v>301</v>
      </c>
      <c r="J61" s="39">
        <v>30</v>
      </c>
      <c r="K61" s="39"/>
      <c r="L61" s="17" t="s">
        <v>17</v>
      </c>
      <c r="M61" s="17"/>
      <c r="N61" s="17"/>
      <c r="O61" s="52"/>
      <c r="P61" s="20"/>
      <c r="Q61" s="20"/>
      <c r="R61" s="19"/>
      <c r="S61" s="16"/>
      <c r="T61" s="19"/>
      <c r="U61" s="40"/>
      <c r="V61" s="16"/>
      <c r="W61" s="16"/>
      <c r="X61" s="16"/>
      <c r="Y61" s="16"/>
      <c r="Z61" s="17"/>
      <c r="AA61" s="43">
        <v>0.25</v>
      </c>
      <c r="AB61" s="49">
        <f t="shared" si="6"/>
        <v>0.75</v>
      </c>
      <c r="AC61" s="43">
        <f t="shared" si="7"/>
        <v>0.625</v>
      </c>
      <c r="AD61" s="43"/>
      <c r="AE61" s="43">
        <f t="shared" si="10"/>
        <v>2.0833333333333301E-2</v>
      </c>
      <c r="AF61" s="43"/>
      <c r="AG61" s="43"/>
    </row>
    <row r="62" spans="1:33" x14ac:dyDescent="0.2">
      <c r="A62" s="16" t="s">
        <v>308</v>
      </c>
      <c r="B62" s="52"/>
      <c r="C62" s="17"/>
      <c r="D62" s="27"/>
      <c r="E62" s="16">
        <v>5</v>
      </c>
      <c r="F62" s="42"/>
      <c r="G62" s="20" t="s">
        <v>300</v>
      </c>
      <c r="H62" s="17" t="s">
        <v>21</v>
      </c>
      <c r="I62" s="17" t="s">
        <v>301</v>
      </c>
      <c r="J62" s="39">
        <v>30</v>
      </c>
      <c r="K62" s="39"/>
      <c r="L62" s="17" t="s">
        <v>17</v>
      </c>
      <c r="M62" s="17"/>
      <c r="N62" s="17"/>
      <c r="O62" s="52"/>
      <c r="P62" s="20"/>
      <c r="Q62" s="20"/>
      <c r="R62" s="19"/>
      <c r="S62" s="16"/>
      <c r="T62" s="19"/>
      <c r="U62" s="40"/>
      <c r="V62" s="16"/>
      <c r="W62" s="16"/>
      <c r="X62" s="16"/>
      <c r="Y62" s="16"/>
      <c r="Z62" s="17"/>
      <c r="AA62" s="43">
        <v>0.25</v>
      </c>
      <c r="AB62" s="49">
        <f t="shared" si="6"/>
        <v>0.75</v>
      </c>
      <c r="AC62" s="43">
        <f t="shared" si="7"/>
        <v>0.625</v>
      </c>
      <c r="AD62" s="43"/>
      <c r="AE62" s="43">
        <f t="shared" si="10"/>
        <v>2.0833333333333301E-2</v>
      </c>
      <c r="AF62" s="43"/>
      <c r="AG62" s="43"/>
    </row>
    <row r="63" spans="1:33" x14ac:dyDescent="0.2">
      <c r="A63" s="16" t="s">
        <v>309</v>
      </c>
      <c r="B63" s="52"/>
      <c r="C63" s="17"/>
      <c r="D63" s="27"/>
      <c r="E63" s="16">
        <v>5</v>
      </c>
      <c r="F63" s="42"/>
      <c r="G63" s="20" t="s">
        <v>300</v>
      </c>
      <c r="H63" s="17" t="s">
        <v>21</v>
      </c>
      <c r="I63" s="17" t="s">
        <v>301</v>
      </c>
      <c r="J63" s="39">
        <v>30</v>
      </c>
      <c r="K63" s="39"/>
      <c r="L63" s="17" t="s">
        <v>17</v>
      </c>
      <c r="M63" s="17"/>
      <c r="N63" s="17"/>
      <c r="O63" s="52"/>
      <c r="P63" s="20"/>
      <c r="Q63" s="20"/>
      <c r="R63" s="19"/>
      <c r="S63" s="16"/>
      <c r="T63" s="19"/>
      <c r="U63" s="40"/>
      <c r="V63" s="16"/>
      <c r="W63" s="16"/>
      <c r="X63" s="16"/>
      <c r="Y63" s="16"/>
      <c r="Z63" s="17"/>
      <c r="AA63" s="43">
        <v>0.25</v>
      </c>
      <c r="AB63" s="49">
        <f t="shared" si="6"/>
        <v>0.75</v>
      </c>
      <c r="AC63" s="43">
        <f t="shared" si="7"/>
        <v>0.625</v>
      </c>
      <c r="AD63" s="43"/>
      <c r="AE63" s="43">
        <f t="shared" si="10"/>
        <v>2.0833333333333301E-2</v>
      </c>
      <c r="AF63" s="43"/>
      <c r="AG63" s="43"/>
    </row>
    <row r="64" spans="1:33" ht="10.5" customHeight="1" x14ac:dyDescent="0.2">
      <c r="A64" s="16" t="s">
        <v>310</v>
      </c>
      <c r="B64" s="52"/>
      <c r="C64" s="17"/>
      <c r="D64" s="27"/>
      <c r="E64" s="16">
        <v>5</v>
      </c>
      <c r="F64" s="42"/>
      <c r="G64" s="20" t="s">
        <v>300</v>
      </c>
      <c r="H64" s="17" t="s">
        <v>21</v>
      </c>
      <c r="I64" s="17" t="s">
        <v>301</v>
      </c>
      <c r="J64" s="39">
        <v>30</v>
      </c>
      <c r="K64" s="39"/>
      <c r="L64" s="17" t="s">
        <v>17</v>
      </c>
      <c r="M64" s="17"/>
      <c r="N64" s="17"/>
      <c r="O64" s="52"/>
      <c r="P64" s="20"/>
      <c r="Q64" s="20"/>
      <c r="R64" s="19"/>
      <c r="S64" s="16"/>
      <c r="T64" s="19"/>
      <c r="U64" s="40"/>
      <c r="V64" s="16"/>
      <c r="W64" s="16"/>
      <c r="X64" s="16"/>
      <c r="Y64" s="16"/>
      <c r="Z64" s="17"/>
      <c r="AA64" s="43">
        <v>0.25</v>
      </c>
      <c r="AB64" s="49">
        <f t="shared" si="6"/>
        <v>0.75</v>
      </c>
      <c r="AC64" s="43">
        <f t="shared" si="7"/>
        <v>0.625</v>
      </c>
      <c r="AD64" s="43"/>
      <c r="AE64" s="43">
        <f t="shared" si="10"/>
        <v>2.0833333333333301E-2</v>
      </c>
      <c r="AF64" s="43"/>
      <c r="AG64" s="43"/>
    </row>
  </sheetData>
  <pageMargins left="0.23622047244094499" right="0.23622047244094499" top="0.196850393700787" bottom="0.15748031496063" header="0.31496062992126" footer="0.31496062992126"/>
  <pageSetup paperSize="9" scale="67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B22FB"/>
  </sheetPr>
  <dimension ref="A1:HD106"/>
  <sheetViews>
    <sheetView view="pageBreakPreview" zoomScale="70" zoomScaleNormal="70" workbookViewId="0">
      <selection activeCell="B2" sqref="B2:AG98"/>
    </sheetView>
  </sheetViews>
  <sheetFormatPr defaultColWidth="9.140625" defaultRowHeight="16.5" x14ac:dyDescent="0.2"/>
  <cols>
    <col min="1" max="1" width="11.28515625" style="3" customWidth="1"/>
    <col min="2" max="2" width="40.140625" style="4" customWidth="1"/>
    <col min="3" max="3" width="34.5703125" style="4" customWidth="1"/>
    <col min="4" max="4" width="16.85546875" style="5" customWidth="1"/>
    <col min="5" max="5" width="8.42578125" style="3" customWidth="1"/>
    <col min="6" max="6" width="9" style="6" customWidth="1"/>
    <col min="7" max="7" width="8.28515625" style="5" customWidth="1"/>
    <col min="8" max="8" width="21.7109375" style="4" customWidth="1"/>
    <col min="9" max="9" width="21.85546875" style="4" customWidth="1"/>
    <col min="10" max="11" width="9" style="6" customWidth="1"/>
    <col min="12" max="12" width="19.7109375" style="4" customWidth="1"/>
    <col min="13" max="13" width="14.140625" style="4" customWidth="1"/>
    <col min="14" max="14" width="22.28515625" style="4" customWidth="1"/>
    <col min="15" max="15" width="31.28515625" style="5" customWidth="1"/>
    <col min="16" max="16" width="11.5703125" style="5" customWidth="1"/>
    <col min="17" max="17" width="6.7109375" style="5" customWidth="1"/>
    <col min="18" max="18" width="9" style="7" customWidth="1"/>
    <col min="19" max="19" width="11" style="6" customWidth="1"/>
    <col min="20" max="20" width="31.28515625" style="5" customWidth="1"/>
    <col min="21" max="21" width="15.7109375" style="8" customWidth="1"/>
    <col min="22" max="22" width="10.28515625" style="9" customWidth="1"/>
    <col min="23" max="23" width="10.28515625" style="4" customWidth="1"/>
    <col min="24" max="24" width="9.140625" style="10" customWidth="1"/>
    <col min="25" max="25" width="9.140625" style="3" customWidth="1"/>
    <col min="26" max="26" width="14.140625" style="11" customWidth="1"/>
    <col min="27" max="27" width="12.28515625" style="11" customWidth="1"/>
    <col min="28" max="28" width="14.28515625" style="12" customWidth="1"/>
    <col min="29" max="30" width="15.140625" style="10" customWidth="1"/>
    <col min="31" max="33" width="9.140625" style="10" customWidth="1"/>
    <col min="34" max="16384" width="9.140625" style="10"/>
  </cols>
  <sheetData>
    <row r="1" spans="1:212" s="1" customFormat="1" ht="315.75" x14ac:dyDescent="0.3">
      <c r="A1" s="13" t="s">
        <v>0</v>
      </c>
      <c r="B1" s="14" t="s">
        <v>1</v>
      </c>
      <c r="C1" s="15" t="s">
        <v>2</v>
      </c>
      <c r="D1" s="14" t="s">
        <v>3</v>
      </c>
      <c r="E1" s="13" t="s">
        <v>4</v>
      </c>
      <c r="F1" s="13" t="s">
        <v>5</v>
      </c>
      <c r="G1" s="14" t="s">
        <v>255</v>
      </c>
      <c r="H1" s="14" t="s">
        <v>8</v>
      </c>
      <c r="I1" s="35" t="s">
        <v>9</v>
      </c>
      <c r="J1" s="13" t="s">
        <v>6</v>
      </c>
      <c r="K1" s="13" t="s">
        <v>256</v>
      </c>
      <c r="L1" s="14" t="s">
        <v>10</v>
      </c>
      <c r="M1" s="36" t="s">
        <v>11</v>
      </c>
      <c r="N1" s="35" t="s">
        <v>257</v>
      </c>
      <c r="O1" s="35" t="s">
        <v>263</v>
      </c>
      <c r="P1" s="14" t="s">
        <v>259</v>
      </c>
      <c r="Q1" s="14" t="s">
        <v>260</v>
      </c>
      <c r="R1" s="60" t="s">
        <v>261</v>
      </c>
      <c r="S1" s="13" t="s">
        <v>262</v>
      </c>
      <c r="T1" s="35" t="s">
        <v>263</v>
      </c>
      <c r="U1" s="14" t="s">
        <v>264</v>
      </c>
      <c r="V1" s="13" t="s">
        <v>265</v>
      </c>
      <c r="W1" s="13" t="s">
        <v>266</v>
      </c>
      <c r="X1" s="38" t="s">
        <v>267</v>
      </c>
      <c r="Y1" s="13" t="s">
        <v>256</v>
      </c>
      <c r="Z1" s="38" t="s">
        <v>268</v>
      </c>
      <c r="AA1" s="46" t="s">
        <v>269</v>
      </c>
      <c r="AB1" s="47" t="s">
        <v>270</v>
      </c>
      <c r="AC1" s="48" t="s">
        <v>271</v>
      </c>
      <c r="AD1" s="48" t="s">
        <v>272</v>
      </c>
      <c r="AE1" s="38" t="s">
        <v>273</v>
      </c>
      <c r="AF1" s="48" t="s">
        <v>274</v>
      </c>
      <c r="AG1" s="48" t="s">
        <v>275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</row>
    <row r="2" spans="1:212" ht="66" x14ac:dyDescent="0.2">
      <c r="A2" s="16">
        <v>1</v>
      </c>
      <c r="B2" s="52" t="s">
        <v>12</v>
      </c>
      <c r="C2" s="27" t="s">
        <v>13</v>
      </c>
      <c r="D2" s="18" t="s">
        <v>14</v>
      </c>
      <c r="E2" s="16">
        <v>60</v>
      </c>
      <c r="F2" s="19"/>
      <c r="G2" s="20" t="s">
        <v>295</v>
      </c>
      <c r="H2" s="17" t="s">
        <v>15</v>
      </c>
      <c r="I2" s="17" t="s">
        <v>16</v>
      </c>
      <c r="J2" s="16">
        <f>'[1]3 заезд 26.01-30.01.2026'!$U$31</f>
        <v>25</v>
      </c>
      <c r="K2" s="16"/>
      <c r="L2" s="17" t="s">
        <v>17</v>
      </c>
      <c r="M2" s="17"/>
      <c r="N2" s="18">
        <v>45377</v>
      </c>
      <c r="O2" s="17"/>
      <c r="P2" s="20">
        <v>1</v>
      </c>
      <c r="Q2" s="20">
        <v>1</v>
      </c>
      <c r="R2" s="16"/>
      <c r="S2" s="16">
        <f t="shared" ref="S2:S26" si="0">R2-J2</f>
        <v>-25</v>
      </c>
      <c r="T2" s="17"/>
      <c r="U2" s="40" t="s">
        <v>311</v>
      </c>
      <c r="V2" s="16">
        <v>80</v>
      </c>
      <c r="W2" s="17" t="s">
        <v>278</v>
      </c>
      <c r="X2" s="16">
        <f t="shared" ref="X2:X33" si="1">Y2-J2</f>
        <v>-25</v>
      </c>
      <c r="Y2" s="16"/>
      <c r="Z2" s="17"/>
      <c r="AA2" s="43">
        <v>2</v>
      </c>
      <c r="AB2" s="43">
        <f>AA2*J2/12*1.2*0.4</f>
        <v>2</v>
      </c>
      <c r="AC2" s="43"/>
      <c r="AD2" s="43">
        <f>AA2*J2/12</f>
        <v>4.1666666666666696</v>
      </c>
      <c r="AE2" s="43">
        <f t="shared" ref="AE2:AE33" si="2">AA2/12</f>
        <v>0.16666666666666699</v>
      </c>
      <c r="AF2" s="43"/>
      <c r="AG2" s="43"/>
    </row>
    <row r="3" spans="1:212" ht="66" x14ac:dyDescent="0.2">
      <c r="A3" s="16">
        <v>2</v>
      </c>
      <c r="B3" s="17" t="s">
        <v>23</v>
      </c>
      <c r="C3" s="17" t="s">
        <v>24</v>
      </c>
      <c r="D3" s="18" t="s">
        <v>20</v>
      </c>
      <c r="E3" s="16">
        <v>11</v>
      </c>
      <c r="F3" s="16">
        <f>'[1]1 заезд 12.01-16.01.2026'!$K$31</f>
        <v>18</v>
      </c>
      <c r="G3" s="20">
        <v>1.2</v>
      </c>
      <c r="H3" s="17" t="s">
        <v>21</v>
      </c>
      <c r="I3" s="17" t="s">
        <v>16</v>
      </c>
      <c r="J3" s="16">
        <f>'[1]1 заезд 12.01-16.01.2026'!$M$31</f>
        <v>26</v>
      </c>
      <c r="K3" s="16"/>
      <c r="L3" s="17" t="s">
        <v>22</v>
      </c>
      <c r="M3" s="17"/>
      <c r="N3" s="18">
        <v>45723</v>
      </c>
      <c r="O3" s="17"/>
      <c r="P3" s="20">
        <v>1</v>
      </c>
      <c r="Q3" s="20">
        <v>1</v>
      </c>
      <c r="R3" s="16"/>
      <c r="S3" s="16">
        <f t="shared" si="0"/>
        <v>-26</v>
      </c>
      <c r="T3" s="17"/>
      <c r="U3" s="40" t="s">
        <v>311</v>
      </c>
      <c r="V3" s="16">
        <v>72</v>
      </c>
      <c r="W3" s="17" t="s">
        <v>280</v>
      </c>
      <c r="X3" s="16">
        <f t="shared" si="1"/>
        <v>-26</v>
      </c>
      <c r="Y3" s="16"/>
      <c r="Z3" s="17"/>
      <c r="AA3" s="43">
        <v>0.5</v>
      </c>
      <c r="AB3" s="43">
        <f>AA3*J3/12*1.2</f>
        <v>1.3</v>
      </c>
      <c r="AC3" s="43">
        <f>AA3*J3/12</f>
        <v>1.0833333333333299</v>
      </c>
      <c r="AD3" s="43"/>
      <c r="AE3" s="43">
        <f t="shared" si="2"/>
        <v>4.1666666666666699E-2</v>
      </c>
      <c r="AF3" s="43"/>
      <c r="AG3" s="43"/>
    </row>
    <row r="4" spans="1:212" s="55" customFormat="1" ht="66" x14ac:dyDescent="0.2">
      <c r="A4" s="16">
        <v>3</v>
      </c>
      <c r="B4" s="52" t="s">
        <v>27</v>
      </c>
      <c r="C4" s="17" t="s">
        <v>28</v>
      </c>
      <c r="D4" s="27" t="s">
        <v>29</v>
      </c>
      <c r="E4" s="16">
        <v>5</v>
      </c>
      <c r="F4" s="16">
        <f>'[1]1 заезд 12.01-16.01.2026'!$S$31</f>
        <v>14</v>
      </c>
      <c r="G4" s="16">
        <v>1</v>
      </c>
      <c r="H4" s="17" t="s">
        <v>21</v>
      </c>
      <c r="I4" s="17" t="s">
        <v>16</v>
      </c>
      <c r="J4" s="16">
        <f>'[1]1 заезд 12.01-16.01.2026'!$U$31</f>
        <v>26</v>
      </c>
      <c r="K4" s="19"/>
      <c r="L4" s="17" t="s">
        <v>17</v>
      </c>
      <c r="M4" s="17"/>
      <c r="N4" s="18">
        <v>45657</v>
      </c>
      <c r="O4" s="27"/>
      <c r="P4" s="20">
        <v>1</v>
      </c>
      <c r="Q4" s="20">
        <v>1</v>
      </c>
      <c r="R4" s="19"/>
      <c r="S4" s="16">
        <f t="shared" si="0"/>
        <v>-26</v>
      </c>
      <c r="T4" s="27"/>
      <c r="U4" s="40" t="s">
        <v>311</v>
      </c>
      <c r="V4" s="16">
        <v>36</v>
      </c>
      <c r="W4" s="27" t="s">
        <v>280</v>
      </c>
      <c r="X4" s="16">
        <f t="shared" si="1"/>
        <v>-26</v>
      </c>
      <c r="Y4" s="16"/>
      <c r="Z4" s="17"/>
      <c r="AA4" s="43">
        <v>0.25</v>
      </c>
      <c r="AB4" s="43">
        <f>AA4*J4/12*1.2</f>
        <v>0.65</v>
      </c>
      <c r="AC4" s="43">
        <f>AA4*J4/12</f>
        <v>0.54166666666666696</v>
      </c>
      <c r="AD4" s="43"/>
      <c r="AE4" s="43">
        <f t="shared" si="2"/>
        <v>2.0833333333333301E-2</v>
      </c>
      <c r="AF4" s="43"/>
      <c r="AG4" s="43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</row>
    <row r="5" spans="1:212" ht="66" x14ac:dyDescent="0.2">
      <c r="A5" s="16">
        <v>4</v>
      </c>
      <c r="B5" s="52" t="s">
        <v>12</v>
      </c>
      <c r="C5" s="27" t="s">
        <v>13</v>
      </c>
      <c r="D5" s="18" t="s">
        <v>36</v>
      </c>
      <c r="E5" s="16">
        <v>60</v>
      </c>
      <c r="F5" s="19"/>
      <c r="G5" s="20" t="s">
        <v>295</v>
      </c>
      <c r="H5" s="17" t="s">
        <v>15</v>
      </c>
      <c r="I5" s="17" t="s">
        <v>16</v>
      </c>
      <c r="J5" s="16">
        <f>'[1]1 заезд 12.01-16.01.2026'!$AK$31</f>
        <v>26</v>
      </c>
      <c r="K5" s="16"/>
      <c r="L5" s="17" t="s">
        <v>17</v>
      </c>
      <c r="M5" s="17"/>
      <c r="N5" s="18">
        <v>45377</v>
      </c>
      <c r="O5" s="17"/>
      <c r="P5" s="20">
        <v>1</v>
      </c>
      <c r="Q5" s="20">
        <v>1</v>
      </c>
      <c r="R5" s="16"/>
      <c r="S5" s="16">
        <f t="shared" si="0"/>
        <v>-26</v>
      </c>
      <c r="T5" s="17"/>
      <c r="U5" s="40" t="s">
        <v>311</v>
      </c>
      <c r="V5" s="16">
        <v>80</v>
      </c>
      <c r="W5" s="17" t="s">
        <v>280</v>
      </c>
      <c r="X5" s="16">
        <f t="shared" si="1"/>
        <v>-26</v>
      </c>
      <c r="Y5" s="16"/>
      <c r="Z5" s="17"/>
      <c r="AA5" s="43">
        <v>2</v>
      </c>
      <c r="AB5" s="43">
        <f>AA5*J5/12*1.2*0.4</f>
        <v>2.08</v>
      </c>
      <c r="AC5" s="43"/>
      <c r="AD5" s="43">
        <f>AA5*J5/12</f>
        <v>4.3333333333333304</v>
      </c>
      <c r="AE5" s="43">
        <f t="shared" si="2"/>
        <v>0.16666666666666699</v>
      </c>
      <c r="AF5" s="43"/>
      <c r="AG5" s="43"/>
    </row>
    <row r="6" spans="1:212" ht="82.5" x14ac:dyDescent="0.2">
      <c r="A6" s="16">
        <v>5</v>
      </c>
      <c r="B6" s="17" t="s">
        <v>43</v>
      </c>
      <c r="C6" s="27" t="s">
        <v>44</v>
      </c>
      <c r="D6" s="18" t="s">
        <v>42</v>
      </c>
      <c r="E6" s="16">
        <v>11</v>
      </c>
      <c r="F6" s="16">
        <f>'[1]2 заезд 19.01-23.01.2026'!$G$31</f>
        <v>16</v>
      </c>
      <c r="G6" s="20">
        <v>2.2999999999999998</v>
      </c>
      <c r="H6" s="17" t="s">
        <v>21</v>
      </c>
      <c r="I6" s="17" t="s">
        <v>16</v>
      </c>
      <c r="J6" s="16">
        <f>'[1]2 заезд 19.01-23.01.2026'!$I$31</f>
        <v>25</v>
      </c>
      <c r="K6" s="16"/>
      <c r="L6" s="17" t="s">
        <v>22</v>
      </c>
      <c r="M6" s="17"/>
      <c r="N6" s="18">
        <v>45414</v>
      </c>
      <c r="O6" s="17"/>
      <c r="P6" s="20">
        <v>1</v>
      </c>
      <c r="Q6" s="20">
        <v>1</v>
      </c>
      <c r="R6" s="16"/>
      <c r="S6" s="16">
        <f t="shared" si="0"/>
        <v>-25</v>
      </c>
      <c r="T6" s="17"/>
      <c r="U6" s="40" t="s">
        <v>311</v>
      </c>
      <c r="V6" s="16">
        <v>72</v>
      </c>
      <c r="W6" s="17" t="s">
        <v>280</v>
      </c>
      <c r="X6" s="16">
        <f t="shared" si="1"/>
        <v>-25</v>
      </c>
      <c r="Y6" s="16"/>
      <c r="Z6" s="17"/>
      <c r="AA6" s="43">
        <v>0.5</v>
      </c>
      <c r="AB6" s="43">
        <f>AA6*J6/12*1.2</f>
        <v>1.25</v>
      </c>
      <c r="AC6" s="43">
        <f>AA6*J6/12</f>
        <v>1.0416666666666701</v>
      </c>
      <c r="AD6" s="43"/>
      <c r="AE6" s="43">
        <f t="shared" si="2"/>
        <v>4.1666666666666699E-2</v>
      </c>
      <c r="AF6" s="43"/>
      <c r="AG6" s="43"/>
    </row>
    <row r="7" spans="1:212" ht="66" x14ac:dyDescent="0.2">
      <c r="A7" s="16">
        <v>6</v>
      </c>
      <c r="B7" s="17" t="s">
        <v>45</v>
      </c>
      <c r="C7" s="17" t="s">
        <v>146</v>
      </c>
      <c r="D7" s="18" t="s">
        <v>42</v>
      </c>
      <c r="E7" s="16">
        <v>11</v>
      </c>
      <c r="F7" s="19">
        <f>'[1]2 заезд 19.01-23.01.2026'!$K$31</f>
        <v>16</v>
      </c>
      <c r="G7" s="20">
        <v>2.2999999999999998</v>
      </c>
      <c r="H7" s="17" t="s">
        <v>21</v>
      </c>
      <c r="I7" s="17" t="s">
        <v>16</v>
      </c>
      <c r="J7" s="16">
        <f>'[1]2 заезд 19.01-23.01.2026'!$M$31</f>
        <v>25</v>
      </c>
      <c r="K7" s="20"/>
      <c r="L7" s="17" t="s">
        <v>22</v>
      </c>
      <c r="M7" s="16"/>
      <c r="N7" s="18">
        <v>45796</v>
      </c>
      <c r="O7" s="16"/>
      <c r="P7" s="16">
        <v>1</v>
      </c>
      <c r="Q7" s="16">
        <v>1</v>
      </c>
      <c r="R7" s="16"/>
      <c r="S7" s="16">
        <f t="shared" si="0"/>
        <v>-25</v>
      </c>
      <c r="T7" s="16"/>
      <c r="U7" s="40" t="s">
        <v>311</v>
      </c>
      <c r="V7" s="16">
        <v>72</v>
      </c>
      <c r="W7" s="17" t="s">
        <v>280</v>
      </c>
      <c r="X7" s="16">
        <f t="shared" si="1"/>
        <v>-25</v>
      </c>
      <c r="Y7" s="43"/>
      <c r="Z7" s="43"/>
      <c r="AA7" s="43">
        <v>0.5</v>
      </c>
      <c r="AB7" s="43">
        <f>AA7*J7/12*1.2</f>
        <v>1.25</v>
      </c>
      <c r="AC7" s="43">
        <f>AA7*J7/12</f>
        <v>1.0416666666666701</v>
      </c>
      <c r="AD7" s="43"/>
      <c r="AE7" s="43">
        <f t="shared" si="2"/>
        <v>4.1666666666666699E-2</v>
      </c>
      <c r="AF7" s="43"/>
      <c r="AG7" s="43"/>
    </row>
    <row r="8" spans="1:212" ht="82.5" x14ac:dyDescent="0.2">
      <c r="A8" s="16">
        <v>7</v>
      </c>
      <c r="B8" s="17" t="s">
        <v>34</v>
      </c>
      <c r="C8" s="17" t="s">
        <v>35</v>
      </c>
      <c r="D8" s="18" t="s">
        <v>48</v>
      </c>
      <c r="E8" s="16">
        <v>5</v>
      </c>
      <c r="F8" s="19">
        <f>'[1]2 заезд 19.01-23.01.2026'!$S$31</f>
        <v>0</v>
      </c>
      <c r="G8" s="20">
        <v>2</v>
      </c>
      <c r="H8" s="17" t="s">
        <v>21</v>
      </c>
      <c r="I8" s="17" t="s">
        <v>16</v>
      </c>
      <c r="J8" s="16">
        <f>'[1]2 заезд 19.01-23.01.2026'!$U$31</f>
        <v>30</v>
      </c>
      <c r="K8" s="16"/>
      <c r="L8" s="17" t="s">
        <v>17</v>
      </c>
      <c r="M8" s="17"/>
      <c r="N8" s="17"/>
      <c r="O8" s="17"/>
      <c r="P8" s="20">
        <v>1</v>
      </c>
      <c r="Q8" s="20">
        <v>1</v>
      </c>
      <c r="R8" s="16"/>
      <c r="S8" s="16">
        <f t="shared" si="0"/>
        <v>-30</v>
      </c>
      <c r="T8" s="17"/>
      <c r="U8" s="40" t="s">
        <v>311</v>
      </c>
      <c r="V8" s="16">
        <v>40</v>
      </c>
      <c r="W8" s="17" t="s">
        <v>277</v>
      </c>
      <c r="X8" s="16">
        <f t="shared" si="1"/>
        <v>-30</v>
      </c>
      <c r="Y8" s="16"/>
      <c r="Z8" s="17"/>
      <c r="AA8" s="43">
        <v>0.25</v>
      </c>
      <c r="AB8" s="43">
        <f>AA8*J8/12*1.2</f>
        <v>0.75</v>
      </c>
      <c r="AC8" s="43">
        <f>AA8*J8/12</f>
        <v>0.625</v>
      </c>
      <c r="AD8" s="43"/>
      <c r="AE8" s="43">
        <f t="shared" si="2"/>
        <v>2.0833333333333301E-2</v>
      </c>
      <c r="AF8" s="43"/>
      <c r="AG8" s="43"/>
    </row>
    <row r="9" spans="1:212" ht="49.5" x14ac:dyDescent="0.2">
      <c r="A9" s="16">
        <v>8</v>
      </c>
      <c r="B9" s="52" t="s">
        <v>27</v>
      </c>
      <c r="C9" s="17" t="s">
        <v>126</v>
      </c>
      <c r="D9" s="18" t="s">
        <v>312</v>
      </c>
      <c r="E9" s="16">
        <v>60</v>
      </c>
      <c r="F9" s="19"/>
      <c r="G9" s="20" t="s">
        <v>295</v>
      </c>
      <c r="H9" s="17" t="s">
        <v>15</v>
      </c>
      <c r="I9" s="17" t="s">
        <v>297</v>
      </c>
      <c r="J9" s="16">
        <f>'[1]3 заезд 26.01-30.01.2026'!$Y$31</f>
        <v>0</v>
      </c>
      <c r="K9" s="16"/>
      <c r="L9" s="17" t="s">
        <v>17</v>
      </c>
      <c r="M9" s="17"/>
      <c r="N9" s="17"/>
      <c r="O9" s="17"/>
      <c r="P9" s="20">
        <v>1</v>
      </c>
      <c r="Q9" s="20">
        <v>1</v>
      </c>
      <c r="R9" s="16"/>
      <c r="S9" s="16">
        <f t="shared" si="0"/>
        <v>0</v>
      </c>
      <c r="T9" s="17"/>
      <c r="U9" s="40" t="s">
        <v>311</v>
      </c>
      <c r="V9" s="16">
        <v>80</v>
      </c>
      <c r="W9" s="17" t="s">
        <v>277</v>
      </c>
      <c r="X9" s="16">
        <f t="shared" si="1"/>
        <v>0</v>
      </c>
      <c r="Y9" s="16"/>
      <c r="Z9" s="17"/>
      <c r="AA9" s="43">
        <v>2</v>
      </c>
      <c r="AB9" s="43">
        <f>AA9*J9/12*1.2*0.4</f>
        <v>0</v>
      </c>
      <c r="AC9" s="43"/>
      <c r="AD9" s="43">
        <f>AA9*J9/12</f>
        <v>0</v>
      </c>
      <c r="AE9" s="43">
        <f t="shared" si="2"/>
        <v>0.16666666666666699</v>
      </c>
      <c r="AF9" s="43"/>
      <c r="AG9" s="43"/>
    </row>
    <row r="10" spans="1:212" ht="66" x14ac:dyDescent="0.2">
      <c r="A10" s="16">
        <v>9</v>
      </c>
      <c r="B10" s="52" t="s">
        <v>27</v>
      </c>
      <c r="C10" s="17" t="s">
        <v>219</v>
      </c>
      <c r="D10" s="18" t="s">
        <v>313</v>
      </c>
      <c r="E10" s="16">
        <v>60</v>
      </c>
      <c r="F10" s="16"/>
      <c r="G10" s="20" t="s">
        <v>295</v>
      </c>
      <c r="H10" s="17" t="s">
        <v>15</v>
      </c>
      <c r="I10" s="17" t="s">
        <v>16</v>
      </c>
      <c r="J10" s="16">
        <f>'[1]февраль 2026 сборы'!$E$31</f>
        <v>28</v>
      </c>
      <c r="K10" s="16"/>
      <c r="L10" s="17" t="s">
        <v>17</v>
      </c>
      <c r="M10" s="17"/>
      <c r="N10" s="17"/>
      <c r="O10" s="17"/>
      <c r="P10" s="20">
        <v>2</v>
      </c>
      <c r="Q10" s="20">
        <v>1</v>
      </c>
      <c r="R10" s="16"/>
      <c r="S10" s="16">
        <f t="shared" si="0"/>
        <v>-28</v>
      </c>
      <c r="T10" s="17"/>
      <c r="U10" s="40" t="s">
        <v>311</v>
      </c>
      <c r="V10" s="16">
        <v>80</v>
      </c>
      <c r="W10" s="17" t="s">
        <v>277</v>
      </c>
      <c r="X10" s="16">
        <f t="shared" si="1"/>
        <v>-28</v>
      </c>
      <c r="Y10" s="16"/>
      <c r="Z10" s="17"/>
      <c r="AA10" s="43">
        <v>2</v>
      </c>
      <c r="AB10" s="43">
        <f>AA10*J10/12*1.2*0.4</f>
        <v>2.2400000000000002</v>
      </c>
      <c r="AC10" s="43"/>
      <c r="AD10" s="43">
        <f>AA10*J10/12</f>
        <v>4.6666666666666696</v>
      </c>
      <c r="AE10" s="43">
        <f t="shared" si="2"/>
        <v>0.16666666666666699</v>
      </c>
      <c r="AF10" s="43"/>
      <c r="AG10" s="43"/>
    </row>
    <row r="11" spans="1:212" ht="49.5" x14ac:dyDescent="0.2">
      <c r="A11" s="16">
        <v>10</v>
      </c>
      <c r="B11" s="52" t="s">
        <v>27</v>
      </c>
      <c r="C11" s="17" t="s">
        <v>166</v>
      </c>
      <c r="D11" s="18" t="s">
        <v>314</v>
      </c>
      <c r="E11" s="16">
        <v>5</v>
      </c>
      <c r="F11" s="16"/>
      <c r="G11" s="20" t="s">
        <v>287</v>
      </c>
      <c r="H11" s="17" t="s">
        <v>21</v>
      </c>
      <c r="I11" s="17" t="s">
        <v>288</v>
      </c>
      <c r="J11" s="16">
        <f>'[1]февраль 2026 сборы'!$I$31</f>
        <v>25</v>
      </c>
      <c r="K11" s="16"/>
      <c r="L11" s="17" t="s">
        <v>17</v>
      </c>
      <c r="M11" s="17"/>
      <c r="N11" s="18">
        <v>45709</v>
      </c>
      <c r="O11" s="17"/>
      <c r="P11" s="20">
        <v>2</v>
      </c>
      <c r="Q11" s="20">
        <v>1</v>
      </c>
      <c r="R11" s="16"/>
      <c r="S11" s="16">
        <f t="shared" si="0"/>
        <v>-25</v>
      </c>
      <c r="T11" s="17"/>
      <c r="U11" s="40" t="s">
        <v>311</v>
      </c>
      <c r="V11" s="16">
        <v>36</v>
      </c>
      <c r="W11" s="17" t="s">
        <v>280</v>
      </c>
      <c r="X11" s="16">
        <f t="shared" si="1"/>
        <v>-25</v>
      </c>
      <c r="Y11" s="16"/>
      <c r="Z11" s="17"/>
      <c r="AA11" s="43">
        <v>0.25</v>
      </c>
      <c r="AB11" s="43">
        <f>AA11*J11/12*1.2</f>
        <v>0.625</v>
      </c>
      <c r="AC11" s="43">
        <f>AA11*J11/12</f>
        <v>0.52083333333333304</v>
      </c>
      <c r="AD11" s="43"/>
      <c r="AE11" s="43">
        <f t="shared" si="2"/>
        <v>2.0833333333333301E-2</v>
      </c>
      <c r="AF11" s="43"/>
      <c r="AG11" s="43"/>
    </row>
    <row r="12" spans="1:212" ht="66" x14ac:dyDescent="0.2">
      <c r="A12" s="16">
        <v>11</v>
      </c>
      <c r="B12" s="52" t="s">
        <v>27</v>
      </c>
      <c r="C12" s="17" t="s">
        <v>57</v>
      </c>
      <c r="D12" s="18" t="s">
        <v>58</v>
      </c>
      <c r="E12" s="16">
        <v>60</v>
      </c>
      <c r="F12" s="19"/>
      <c r="G12" s="20" t="s">
        <v>295</v>
      </c>
      <c r="H12" s="17" t="s">
        <v>15</v>
      </c>
      <c r="I12" s="17" t="s">
        <v>16</v>
      </c>
      <c r="J12" s="16">
        <f>'[1]февраль 2026 сборы'!$M$31</f>
        <v>25</v>
      </c>
      <c r="K12" s="16"/>
      <c r="L12" s="17" t="s">
        <v>17</v>
      </c>
      <c r="M12" s="17"/>
      <c r="N12" s="18">
        <v>45656</v>
      </c>
      <c r="O12" s="17"/>
      <c r="P12" s="20">
        <v>2</v>
      </c>
      <c r="Q12" s="20">
        <v>1</v>
      </c>
      <c r="R12" s="16"/>
      <c r="S12" s="16">
        <f t="shared" si="0"/>
        <v>-25</v>
      </c>
      <c r="T12" s="17"/>
      <c r="U12" s="40" t="s">
        <v>311</v>
      </c>
      <c r="V12" s="16">
        <v>80</v>
      </c>
      <c r="W12" s="17" t="s">
        <v>280</v>
      </c>
      <c r="X12" s="16">
        <f t="shared" si="1"/>
        <v>-25</v>
      </c>
      <c r="Y12" s="16"/>
      <c r="Z12" s="17"/>
      <c r="AA12" s="43">
        <v>2</v>
      </c>
      <c r="AB12" s="43">
        <f>AA12*J12/12*1.2*0.4</f>
        <v>2</v>
      </c>
      <c r="AC12" s="43"/>
      <c r="AD12" s="43">
        <f>AA12*J12/12</f>
        <v>4.1666666666666696</v>
      </c>
      <c r="AE12" s="43">
        <f t="shared" si="2"/>
        <v>0.16666666666666699</v>
      </c>
      <c r="AF12" s="43"/>
      <c r="AG12" s="43"/>
    </row>
    <row r="13" spans="1:212" ht="49.5" x14ac:dyDescent="0.2">
      <c r="A13" s="16">
        <v>12</v>
      </c>
      <c r="B13" s="52" t="s">
        <v>27</v>
      </c>
      <c r="C13" s="17" t="s">
        <v>166</v>
      </c>
      <c r="D13" s="27" t="s">
        <v>286</v>
      </c>
      <c r="E13" s="16">
        <v>5</v>
      </c>
      <c r="F13" s="19"/>
      <c r="G13" s="20" t="s">
        <v>287</v>
      </c>
      <c r="H13" s="17" t="s">
        <v>21</v>
      </c>
      <c r="I13" s="17" t="s">
        <v>297</v>
      </c>
      <c r="J13" s="16">
        <f>'[1]февраль 2026 сборы'!$U$31</f>
        <v>30</v>
      </c>
      <c r="K13" s="16"/>
      <c r="L13" s="17" t="s">
        <v>17</v>
      </c>
      <c r="M13" s="17"/>
      <c r="N13" s="18">
        <v>45709</v>
      </c>
      <c r="O13" s="17"/>
      <c r="P13" s="20">
        <v>2</v>
      </c>
      <c r="Q13" s="20">
        <v>1</v>
      </c>
      <c r="R13" s="16"/>
      <c r="S13" s="16">
        <f t="shared" si="0"/>
        <v>-30</v>
      </c>
      <c r="T13" s="17"/>
      <c r="U13" s="40" t="s">
        <v>311</v>
      </c>
      <c r="V13" s="16">
        <v>36</v>
      </c>
      <c r="W13" s="17" t="s">
        <v>278</v>
      </c>
      <c r="X13" s="16">
        <f t="shared" si="1"/>
        <v>-30</v>
      </c>
      <c r="Y13" s="16"/>
      <c r="Z13" s="17"/>
      <c r="AA13" s="43">
        <v>0.25</v>
      </c>
      <c r="AB13" s="43">
        <f>AA13*J13/12*1.2</f>
        <v>0.75</v>
      </c>
      <c r="AC13" s="43">
        <f>AA13*J13/12</f>
        <v>0.625</v>
      </c>
      <c r="AD13" s="43"/>
      <c r="AE13" s="43">
        <f t="shared" si="2"/>
        <v>2.0833333333333301E-2</v>
      </c>
      <c r="AF13" s="43"/>
      <c r="AG13" s="43"/>
    </row>
    <row r="14" spans="1:212" ht="66" x14ac:dyDescent="0.2">
      <c r="A14" s="16">
        <v>13</v>
      </c>
      <c r="B14" s="52" t="s">
        <v>27</v>
      </c>
      <c r="C14" s="17" t="s">
        <v>60</v>
      </c>
      <c r="D14" s="18" t="s">
        <v>61</v>
      </c>
      <c r="E14" s="16">
        <v>60</v>
      </c>
      <c r="F14" s="19"/>
      <c r="G14" s="20" t="s">
        <v>295</v>
      </c>
      <c r="H14" s="17" t="s">
        <v>15</v>
      </c>
      <c r="I14" s="17" t="s">
        <v>16</v>
      </c>
      <c r="J14" s="16">
        <f>'[1]февраль 2026 сборы'!$AG$31</f>
        <v>25</v>
      </c>
      <c r="K14" s="19"/>
      <c r="L14" s="17" t="s">
        <v>17</v>
      </c>
      <c r="M14" s="17"/>
      <c r="N14" s="18"/>
      <c r="O14" s="27"/>
      <c r="P14" s="20">
        <v>2</v>
      </c>
      <c r="Q14" s="20">
        <v>1</v>
      </c>
      <c r="R14" s="19"/>
      <c r="S14" s="16">
        <f t="shared" si="0"/>
        <v>-25</v>
      </c>
      <c r="T14" s="27"/>
      <c r="U14" s="40" t="s">
        <v>311</v>
      </c>
      <c r="V14" s="16">
        <v>80</v>
      </c>
      <c r="W14" s="17" t="s">
        <v>277</v>
      </c>
      <c r="X14" s="16">
        <f t="shared" si="1"/>
        <v>-25</v>
      </c>
      <c r="Y14" s="16"/>
      <c r="Z14" s="17"/>
      <c r="AA14" s="43">
        <v>2</v>
      </c>
      <c r="AB14" s="43">
        <f>AA14*J14/12*1.2*0.4</f>
        <v>2</v>
      </c>
      <c r="AC14" s="43"/>
      <c r="AD14" s="43">
        <f>AA14*J14/12</f>
        <v>4.1666666666666696</v>
      </c>
      <c r="AE14" s="43">
        <f t="shared" si="2"/>
        <v>0.16666666666666699</v>
      </c>
      <c r="AF14" s="43"/>
      <c r="AG14" s="43"/>
    </row>
    <row r="15" spans="1:212" ht="49.5" x14ac:dyDescent="0.2">
      <c r="A15" s="16">
        <v>14</v>
      </c>
      <c r="B15" s="52" t="s">
        <v>27</v>
      </c>
      <c r="C15" s="17" t="s">
        <v>166</v>
      </c>
      <c r="D15" s="18" t="s">
        <v>315</v>
      </c>
      <c r="E15" s="16">
        <v>5</v>
      </c>
      <c r="F15" s="19"/>
      <c r="G15" s="20" t="s">
        <v>287</v>
      </c>
      <c r="H15" s="17" t="s">
        <v>21</v>
      </c>
      <c r="I15" s="17" t="s">
        <v>316</v>
      </c>
      <c r="J15" s="16">
        <f>'[1]февраль 2026 сборы'!$AK$31</f>
        <v>25</v>
      </c>
      <c r="K15" s="16"/>
      <c r="L15" s="17" t="s">
        <v>17</v>
      </c>
      <c r="M15" s="17"/>
      <c r="N15" s="18">
        <v>45709</v>
      </c>
      <c r="O15" s="17"/>
      <c r="P15" s="20">
        <v>2</v>
      </c>
      <c r="Q15" s="20">
        <v>1</v>
      </c>
      <c r="R15" s="16"/>
      <c r="S15" s="16">
        <f t="shared" si="0"/>
        <v>-25</v>
      </c>
      <c r="T15" s="17"/>
      <c r="U15" s="40" t="s">
        <v>311</v>
      </c>
      <c r="V15" s="16">
        <v>36</v>
      </c>
      <c r="W15" s="27" t="s">
        <v>278</v>
      </c>
      <c r="X15" s="16">
        <f t="shared" si="1"/>
        <v>-25</v>
      </c>
      <c r="Y15" s="16"/>
      <c r="Z15" s="17"/>
      <c r="AA15" s="43">
        <v>0.25</v>
      </c>
      <c r="AB15" s="43">
        <f>AA15*J15/12*1.2</f>
        <v>0.625</v>
      </c>
      <c r="AC15" s="43">
        <f>AA15*J15/12</f>
        <v>0.52083333333333304</v>
      </c>
      <c r="AD15" s="43"/>
      <c r="AE15" s="43">
        <f t="shared" si="2"/>
        <v>2.0833333333333301E-2</v>
      </c>
      <c r="AF15" s="43"/>
      <c r="AG15" s="43"/>
    </row>
    <row r="16" spans="1:212" ht="82.5" x14ac:dyDescent="0.2">
      <c r="A16" s="16">
        <v>15</v>
      </c>
      <c r="B16" s="52" t="s">
        <v>62</v>
      </c>
      <c r="C16" s="27" t="s">
        <v>63</v>
      </c>
      <c r="D16" s="18" t="s">
        <v>64</v>
      </c>
      <c r="E16" s="16">
        <v>60</v>
      </c>
      <c r="F16" s="19"/>
      <c r="G16" s="20" t="s">
        <v>295</v>
      </c>
      <c r="H16" s="17" t="s">
        <v>15</v>
      </c>
      <c r="I16" s="17" t="s">
        <v>16</v>
      </c>
      <c r="J16" s="16">
        <f>'[1]февраль 2026 сборы'!$AO$31</f>
        <v>25</v>
      </c>
      <c r="K16" s="16"/>
      <c r="L16" s="17" t="s">
        <v>17</v>
      </c>
      <c r="M16" s="17"/>
      <c r="N16" s="18">
        <v>45691</v>
      </c>
      <c r="O16" s="17"/>
      <c r="P16" s="20">
        <v>2</v>
      </c>
      <c r="Q16" s="20">
        <v>1</v>
      </c>
      <c r="R16" s="16"/>
      <c r="S16" s="16">
        <f t="shared" si="0"/>
        <v>-25</v>
      </c>
      <c r="T16" s="17"/>
      <c r="U16" s="40" t="s">
        <v>311</v>
      </c>
      <c r="V16" s="16">
        <v>80</v>
      </c>
      <c r="W16" s="17" t="s">
        <v>283</v>
      </c>
      <c r="X16" s="16">
        <f t="shared" si="1"/>
        <v>-25</v>
      </c>
      <c r="Y16" s="16"/>
      <c r="Z16" s="17"/>
      <c r="AA16" s="43">
        <v>2</v>
      </c>
      <c r="AB16" s="43">
        <f>AA16*J16/12*1.2*0.4</f>
        <v>2</v>
      </c>
      <c r="AC16" s="43"/>
      <c r="AD16" s="43">
        <f>AA16*J16/12</f>
        <v>4.1666666666666696</v>
      </c>
      <c r="AE16" s="43">
        <f t="shared" si="2"/>
        <v>0.16666666666666699</v>
      </c>
      <c r="AF16" s="43"/>
      <c r="AG16" s="43"/>
    </row>
    <row r="17" spans="1:33" ht="66" x14ac:dyDescent="0.2">
      <c r="A17" s="16">
        <v>16</v>
      </c>
      <c r="B17" s="17" t="s">
        <v>92</v>
      </c>
      <c r="C17" s="27" t="s">
        <v>93</v>
      </c>
      <c r="D17" s="18" t="s">
        <v>66</v>
      </c>
      <c r="E17" s="16">
        <v>5</v>
      </c>
      <c r="F17" s="19">
        <f>'[1]4 заезд 02.03-06.03.2026'!$O$31</f>
        <v>12</v>
      </c>
      <c r="G17" s="20">
        <v>4</v>
      </c>
      <c r="H17" s="17" t="s">
        <v>21</v>
      </c>
      <c r="I17" s="17" t="s">
        <v>16</v>
      </c>
      <c r="J17" s="16">
        <f>'[1]4 заезд 02.03-06.03.2026'!$Q$31</f>
        <v>27</v>
      </c>
      <c r="K17" s="16"/>
      <c r="L17" s="17" t="s">
        <v>17</v>
      </c>
      <c r="M17" s="17"/>
      <c r="N17" s="18"/>
      <c r="O17" s="17"/>
      <c r="P17" s="20">
        <v>3</v>
      </c>
      <c r="Q17" s="20">
        <v>1</v>
      </c>
      <c r="R17" s="16"/>
      <c r="S17" s="16">
        <f t="shared" si="0"/>
        <v>-27</v>
      </c>
      <c r="T17" s="17"/>
      <c r="U17" s="40" t="s">
        <v>311</v>
      </c>
      <c r="V17" s="16">
        <v>40</v>
      </c>
      <c r="W17" s="17" t="s">
        <v>277</v>
      </c>
      <c r="X17" s="16">
        <f t="shared" si="1"/>
        <v>-27</v>
      </c>
      <c r="Y17" s="16"/>
      <c r="Z17" s="17"/>
      <c r="AA17" s="43">
        <v>0.25</v>
      </c>
      <c r="AB17" s="43">
        <f t="shared" ref="AB17:AB32" si="3">AA17*J17/12*1.2</f>
        <v>0.67500000000000004</v>
      </c>
      <c r="AC17" s="43">
        <f t="shared" ref="AC17:AC32" si="4">AA17*J17/12</f>
        <v>0.5625</v>
      </c>
      <c r="AD17" s="43"/>
      <c r="AE17" s="43">
        <f t="shared" si="2"/>
        <v>2.0833333333333301E-2</v>
      </c>
      <c r="AF17" s="43"/>
      <c r="AG17" s="43"/>
    </row>
    <row r="18" spans="1:33" ht="66" x14ac:dyDescent="0.2">
      <c r="A18" s="16">
        <v>17</v>
      </c>
      <c r="B18" s="17" t="s">
        <v>67</v>
      </c>
      <c r="C18" s="17" t="s">
        <v>68</v>
      </c>
      <c r="D18" s="18" t="s">
        <v>66</v>
      </c>
      <c r="E18" s="16">
        <v>5</v>
      </c>
      <c r="F18" s="16">
        <f>'[1]4 заезд 02.03-06.03.2026'!$S$31</f>
        <v>19</v>
      </c>
      <c r="G18" s="20">
        <v>4</v>
      </c>
      <c r="H18" s="17" t="s">
        <v>21</v>
      </c>
      <c r="I18" s="17" t="s">
        <v>16</v>
      </c>
      <c r="J18" s="16">
        <f>'[1]4 заезд 02.03-06.03.2026'!$U$31</f>
        <v>26</v>
      </c>
      <c r="K18" s="16"/>
      <c r="L18" s="17" t="s">
        <v>17</v>
      </c>
      <c r="M18" s="17"/>
      <c r="N18" s="18">
        <v>45723</v>
      </c>
      <c r="O18" s="17"/>
      <c r="P18" s="20">
        <v>3</v>
      </c>
      <c r="Q18" s="20">
        <v>1</v>
      </c>
      <c r="R18" s="16"/>
      <c r="S18" s="16">
        <f t="shared" si="0"/>
        <v>-26</v>
      </c>
      <c r="T18" s="17"/>
      <c r="U18" s="40" t="s">
        <v>311</v>
      </c>
      <c r="V18" s="16">
        <v>36</v>
      </c>
      <c r="W18" s="17" t="s">
        <v>283</v>
      </c>
      <c r="X18" s="16">
        <f t="shared" si="1"/>
        <v>-26</v>
      </c>
      <c r="Y18" s="16"/>
      <c r="Z18" s="17"/>
      <c r="AA18" s="43">
        <v>0.25</v>
      </c>
      <c r="AB18" s="43">
        <f t="shared" si="3"/>
        <v>0.65</v>
      </c>
      <c r="AC18" s="43">
        <f t="shared" si="4"/>
        <v>0.54166666666666696</v>
      </c>
      <c r="AD18" s="43"/>
      <c r="AE18" s="43">
        <f t="shared" si="2"/>
        <v>2.0833333333333301E-2</v>
      </c>
      <c r="AF18" s="43"/>
      <c r="AG18" s="43"/>
    </row>
    <row r="19" spans="1:33" ht="99" x14ac:dyDescent="0.2">
      <c r="A19" s="16">
        <v>18</v>
      </c>
      <c r="B19" s="17" t="s">
        <v>69</v>
      </c>
      <c r="C19" s="17" t="s">
        <v>70</v>
      </c>
      <c r="D19" s="18" t="s">
        <v>66</v>
      </c>
      <c r="E19" s="16">
        <v>5</v>
      </c>
      <c r="F19" s="19">
        <v>17</v>
      </c>
      <c r="G19" s="20">
        <v>16</v>
      </c>
      <c r="H19" s="17" t="s">
        <v>21</v>
      </c>
      <c r="I19" s="17" t="s">
        <v>16</v>
      </c>
      <c r="J19" s="16">
        <f>'[1]16 заезд 08.06-12.06.2026'!$M$31</f>
        <v>30</v>
      </c>
      <c r="K19" s="19"/>
      <c r="L19" s="17" t="s">
        <v>17</v>
      </c>
      <c r="M19" s="17"/>
      <c r="N19" s="18">
        <v>45363</v>
      </c>
      <c r="O19" s="19"/>
      <c r="P19" s="20">
        <v>3</v>
      </c>
      <c r="Q19" s="20">
        <v>1</v>
      </c>
      <c r="R19" s="19"/>
      <c r="S19" s="16">
        <f t="shared" si="0"/>
        <v>-30</v>
      </c>
      <c r="T19" s="19"/>
      <c r="U19" s="40" t="s">
        <v>311</v>
      </c>
      <c r="V19" s="16">
        <v>40</v>
      </c>
      <c r="W19" s="17" t="s">
        <v>283</v>
      </c>
      <c r="X19" s="16">
        <f t="shared" si="1"/>
        <v>-30</v>
      </c>
      <c r="Y19" s="16"/>
      <c r="Z19" s="17"/>
      <c r="AA19" s="43">
        <v>0.25</v>
      </c>
      <c r="AB19" s="43">
        <f t="shared" si="3"/>
        <v>0.75</v>
      </c>
      <c r="AC19" s="43">
        <f t="shared" si="4"/>
        <v>0.625</v>
      </c>
      <c r="AD19" s="43"/>
      <c r="AE19" s="43">
        <f t="shared" si="2"/>
        <v>2.0833333333333301E-2</v>
      </c>
      <c r="AF19" s="43"/>
      <c r="AG19" s="43"/>
    </row>
    <row r="20" spans="1:33" ht="82.5" x14ac:dyDescent="0.2">
      <c r="A20" s="16">
        <v>19</v>
      </c>
      <c r="B20" s="17" t="s">
        <v>43</v>
      </c>
      <c r="C20" s="27" t="s">
        <v>44</v>
      </c>
      <c r="D20" s="18" t="s">
        <v>74</v>
      </c>
      <c r="E20" s="16">
        <v>11</v>
      </c>
      <c r="F20" s="16">
        <f>'[1]5 заезд 09.03-13.03.2026'!$S$31</f>
        <v>14</v>
      </c>
      <c r="G20" s="20">
        <v>5.6</v>
      </c>
      <c r="H20" s="17" t="s">
        <v>21</v>
      </c>
      <c r="I20" s="17" t="s">
        <v>16</v>
      </c>
      <c r="J20" s="16">
        <f>'[1]5 заезд 09.03-13.03.2026'!$U$31</f>
        <v>25</v>
      </c>
      <c r="K20" s="16"/>
      <c r="L20" s="17" t="s">
        <v>22</v>
      </c>
      <c r="M20" s="17"/>
      <c r="N20" s="18">
        <v>45414</v>
      </c>
      <c r="O20" s="17"/>
      <c r="P20" s="20">
        <v>3</v>
      </c>
      <c r="Q20" s="20">
        <v>1</v>
      </c>
      <c r="R20" s="16"/>
      <c r="S20" s="16">
        <f t="shared" si="0"/>
        <v>-25</v>
      </c>
      <c r="T20" s="17"/>
      <c r="U20" s="40" t="s">
        <v>311</v>
      </c>
      <c r="V20" s="16">
        <v>72</v>
      </c>
      <c r="W20" s="17" t="s">
        <v>278</v>
      </c>
      <c r="X20" s="16">
        <f t="shared" si="1"/>
        <v>-25</v>
      </c>
      <c r="Y20" s="16"/>
      <c r="Z20" s="17"/>
      <c r="AA20" s="43">
        <v>0.5</v>
      </c>
      <c r="AB20" s="43">
        <f t="shared" si="3"/>
        <v>1.25</v>
      </c>
      <c r="AC20" s="43">
        <f t="shared" si="4"/>
        <v>1.0416666666666701</v>
      </c>
      <c r="AD20" s="43"/>
      <c r="AE20" s="43">
        <f t="shared" si="2"/>
        <v>4.1666666666666699E-2</v>
      </c>
      <c r="AF20" s="43"/>
      <c r="AG20" s="43"/>
    </row>
    <row r="21" spans="1:33" ht="82.5" x14ac:dyDescent="0.2">
      <c r="A21" s="16">
        <v>20</v>
      </c>
      <c r="B21" s="52" t="s">
        <v>75</v>
      </c>
      <c r="C21" s="17" t="s">
        <v>76</v>
      </c>
      <c r="D21" s="18" t="s">
        <v>74</v>
      </c>
      <c r="E21" s="16">
        <v>11</v>
      </c>
      <c r="F21" s="16">
        <f>'[1]5 заезд 09.03-13.03.2026'!$G$31</f>
        <v>16</v>
      </c>
      <c r="G21" s="20">
        <v>5.6</v>
      </c>
      <c r="H21" s="17" t="s">
        <v>21</v>
      </c>
      <c r="I21" s="17" t="s">
        <v>16</v>
      </c>
      <c r="J21" s="16">
        <f>'[1]5 заезд 09.03-13.03.2026'!$I$31</f>
        <v>25</v>
      </c>
      <c r="K21" s="16"/>
      <c r="L21" s="17" t="s">
        <v>22</v>
      </c>
      <c r="M21" s="17"/>
      <c r="N21" s="18">
        <v>45429</v>
      </c>
      <c r="O21" s="17"/>
      <c r="P21" s="20">
        <v>3</v>
      </c>
      <c r="Q21" s="20">
        <v>1</v>
      </c>
      <c r="R21" s="16"/>
      <c r="S21" s="16">
        <f t="shared" si="0"/>
        <v>-25</v>
      </c>
      <c r="T21" s="17"/>
      <c r="U21" s="40" t="s">
        <v>311</v>
      </c>
      <c r="V21" s="16">
        <v>72</v>
      </c>
      <c r="W21" s="17" t="s">
        <v>283</v>
      </c>
      <c r="X21" s="16">
        <f t="shared" si="1"/>
        <v>-25</v>
      </c>
      <c r="Y21" s="16"/>
      <c r="Z21" s="17"/>
      <c r="AA21" s="43">
        <v>0.5</v>
      </c>
      <c r="AB21" s="43">
        <f t="shared" si="3"/>
        <v>1.25</v>
      </c>
      <c r="AC21" s="43">
        <f t="shared" si="4"/>
        <v>1.0416666666666701</v>
      </c>
      <c r="AD21" s="43"/>
      <c r="AE21" s="43">
        <f t="shared" si="2"/>
        <v>4.1666666666666699E-2</v>
      </c>
      <c r="AF21" s="43"/>
      <c r="AG21" s="43"/>
    </row>
    <row r="22" spans="1:33" ht="66" x14ac:dyDescent="0.2">
      <c r="A22" s="16">
        <v>21</v>
      </c>
      <c r="B22" s="17" t="s">
        <v>77</v>
      </c>
      <c r="C22" s="17" t="s">
        <v>78</v>
      </c>
      <c r="D22" s="18" t="s">
        <v>74</v>
      </c>
      <c r="E22" s="16">
        <v>11</v>
      </c>
      <c r="F22" s="16">
        <f>'[1]5 заезд 09.03-13.03.2026'!$K$31</f>
        <v>16</v>
      </c>
      <c r="G22" s="20">
        <v>5.6</v>
      </c>
      <c r="H22" s="17" t="s">
        <v>21</v>
      </c>
      <c r="I22" s="17" t="s">
        <v>16</v>
      </c>
      <c r="J22" s="16">
        <f>'[1]5 заезд 09.03-13.03.2026'!$M$31</f>
        <v>25</v>
      </c>
      <c r="K22" s="16"/>
      <c r="L22" s="17" t="s">
        <v>22</v>
      </c>
      <c r="M22" s="17"/>
      <c r="N22" s="18">
        <v>45656</v>
      </c>
      <c r="O22" s="17"/>
      <c r="P22" s="20">
        <v>3</v>
      </c>
      <c r="Q22" s="20">
        <v>1</v>
      </c>
      <c r="R22" s="16"/>
      <c r="S22" s="16">
        <f t="shared" si="0"/>
        <v>-25</v>
      </c>
      <c r="T22" s="17"/>
      <c r="U22" s="40" t="s">
        <v>311</v>
      </c>
      <c r="V22" s="16">
        <v>72</v>
      </c>
      <c r="W22" s="17" t="s">
        <v>280</v>
      </c>
      <c r="X22" s="16">
        <f t="shared" si="1"/>
        <v>-25</v>
      </c>
      <c r="Y22" s="16"/>
      <c r="Z22" s="17"/>
      <c r="AA22" s="43">
        <v>0.5</v>
      </c>
      <c r="AB22" s="43">
        <f t="shared" si="3"/>
        <v>1.25</v>
      </c>
      <c r="AC22" s="43">
        <f t="shared" si="4"/>
        <v>1.0416666666666701</v>
      </c>
      <c r="AD22" s="43"/>
      <c r="AE22" s="43">
        <f t="shared" si="2"/>
        <v>4.1666666666666699E-2</v>
      </c>
      <c r="AF22" s="43"/>
      <c r="AG22" s="43"/>
    </row>
    <row r="23" spans="1:33" ht="82.5" x14ac:dyDescent="0.2">
      <c r="A23" s="16">
        <v>22</v>
      </c>
      <c r="B23" s="17" t="s">
        <v>80</v>
      </c>
      <c r="C23" s="17" t="s">
        <v>121</v>
      </c>
      <c r="D23" s="18" t="s">
        <v>74</v>
      </c>
      <c r="E23" s="16">
        <v>11</v>
      </c>
      <c r="F23" s="16">
        <f>'[1]5 заезд 09.03-13.03.2026'!$O$31</f>
        <v>17</v>
      </c>
      <c r="G23" s="56">
        <v>5.6</v>
      </c>
      <c r="H23" s="17" t="s">
        <v>21</v>
      </c>
      <c r="I23" s="17" t="s">
        <v>16</v>
      </c>
      <c r="J23" s="16">
        <f>'[1]5 заезд 09.03-13.03.2026'!$Q$31</f>
        <v>25</v>
      </c>
      <c r="K23" s="16"/>
      <c r="L23" s="17" t="s">
        <v>22</v>
      </c>
      <c r="M23" s="17"/>
      <c r="N23" s="18">
        <v>45657</v>
      </c>
      <c r="O23" s="17"/>
      <c r="P23" s="20">
        <v>3</v>
      </c>
      <c r="Q23" s="20">
        <v>1</v>
      </c>
      <c r="R23" s="16"/>
      <c r="S23" s="16">
        <f t="shared" si="0"/>
        <v>-25</v>
      </c>
      <c r="T23" s="17"/>
      <c r="U23" s="40" t="s">
        <v>311</v>
      </c>
      <c r="V23" s="16">
        <v>72</v>
      </c>
      <c r="W23" s="17" t="s">
        <v>280</v>
      </c>
      <c r="X23" s="16">
        <f t="shared" si="1"/>
        <v>-25</v>
      </c>
      <c r="Y23" s="16"/>
      <c r="Z23" s="17"/>
      <c r="AA23" s="43">
        <v>0.5</v>
      </c>
      <c r="AB23" s="43">
        <f t="shared" si="3"/>
        <v>1.25</v>
      </c>
      <c r="AC23" s="43">
        <f t="shared" si="4"/>
        <v>1.0416666666666701</v>
      </c>
      <c r="AD23" s="43"/>
      <c r="AE23" s="43">
        <f t="shared" si="2"/>
        <v>4.1666666666666699E-2</v>
      </c>
      <c r="AF23" s="43"/>
      <c r="AG23" s="43"/>
    </row>
    <row r="24" spans="1:33" ht="66" x14ac:dyDescent="0.2">
      <c r="A24" s="16">
        <v>23</v>
      </c>
      <c r="B24" s="52" t="s">
        <v>27</v>
      </c>
      <c r="C24" s="17" t="s">
        <v>28</v>
      </c>
      <c r="D24" s="17" t="s">
        <v>90</v>
      </c>
      <c r="E24" s="16">
        <v>5</v>
      </c>
      <c r="F24" s="16">
        <f>'[1]6 заезд 16.03-20.03.2026'!$K$31</f>
        <v>17</v>
      </c>
      <c r="G24" s="20">
        <v>6</v>
      </c>
      <c r="H24" s="17" t="s">
        <v>21</v>
      </c>
      <c r="I24" s="17" t="s">
        <v>16</v>
      </c>
      <c r="J24" s="16">
        <f>'[1]6 заезд 16.03-20.03.2026'!$M$31</f>
        <v>28</v>
      </c>
      <c r="K24" s="16"/>
      <c r="L24" s="17" t="s">
        <v>17</v>
      </c>
      <c r="M24" s="17"/>
      <c r="N24" s="18">
        <v>45657</v>
      </c>
      <c r="O24" s="17"/>
      <c r="P24" s="20">
        <v>3</v>
      </c>
      <c r="Q24" s="20">
        <v>1</v>
      </c>
      <c r="R24" s="16"/>
      <c r="S24" s="16">
        <f t="shared" si="0"/>
        <v>-28</v>
      </c>
      <c r="T24" s="17"/>
      <c r="U24" s="40" t="s">
        <v>311</v>
      </c>
      <c r="V24" s="16">
        <v>36</v>
      </c>
      <c r="W24" s="27" t="s">
        <v>278</v>
      </c>
      <c r="X24" s="16">
        <f t="shared" si="1"/>
        <v>-28</v>
      </c>
      <c r="Y24" s="16"/>
      <c r="Z24" s="17"/>
      <c r="AA24" s="43">
        <v>0.25</v>
      </c>
      <c r="AB24" s="43">
        <f t="shared" si="3"/>
        <v>0.7</v>
      </c>
      <c r="AC24" s="43">
        <f t="shared" si="4"/>
        <v>0.58333333333333304</v>
      </c>
      <c r="AD24" s="43"/>
      <c r="AE24" s="43">
        <f t="shared" si="2"/>
        <v>2.0833333333333301E-2</v>
      </c>
      <c r="AF24" s="43"/>
      <c r="AG24" s="43"/>
    </row>
    <row r="25" spans="1:33" ht="66" x14ac:dyDescent="0.2">
      <c r="A25" s="16">
        <v>24</v>
      </c>
      <c r="B25" s="17" t="s">
        <v>94</v>
      </c>
      <c r="C25" s="27" t="s">
        <v>95</v>
      </c>
      <c r="D25" s="18" t="s">
        <v>96</v>
      </c>
      <c r="E25" s="16">
        <v>11</v>
      </c>
      <c r="F25" s="19">
        <f>'[1]7 заезд 23.03-27.03.2026'!$C$31</f>
        <v>14</v>
      </c>
      <c r="G25" s="20">
        <v>7.8</v>
      </c>
      <c r="H25" s="17" t="s">
        <v>21</v>
      </c>
      <c r="I25" s="17" t="s">
        <v>16</v>
      </c>
      <c r="J25" s="16">
        <f>'[1]7 заезд 23.03-27.03.2026'!$E$31</f>
        <v>25</v>
      </c>
      <c r="K25" s="16"/>
      <c r="L25" s="17" t="s">
        <v>22</v>
      </c>
      <c r="M25" s="17"/>
      <c r="N25" s="18">
        <v>45709</v>
      </c>
      <c r="O25" s="16"/>
      <c r="P25" s="20">
        <v>3</v>
      </c>
      <c r="Q25" s="20">
        <v>1</v>
      </c>
      <c r="R25" s="16"/>
      <c r="S25" s="16">
        <f t="shared" si="0"/>
        <v>-25</v>
      </c>
      <c r="T25" s="16"/>
      <c r="U25" s="40" t="s">
        <v>311</v>
      </c>
      <c r="V25" s="16">
        <v>72</v>
      </c>
      <c r="W25" s="17" t="s">
        <v>280</v>
      </c>
      <c r="X25" s="16">
        <f t="shared" si="1"/>
        <v>-25</v>
      </c>
      <c r="Y25" s="16"/>
      <c r="Z25" s="17"/>
      <c r="AA25" s="43">
        <v>0.5</v>
      </c>
      <c r="AB25" s="43">
        <f t="shared" si="3"/>
        <v>1.25</v>
      </c>
      <c r="AC25" s="43">
        <f t="shared" si="4"/>
        <v>1.0416666666666701</v>
      </c>
      <c r="AD25" s="43"/>
      <c r="AE25" s="43">
        <f t="shared" si="2"/>
        <v>4.1666666666666699E-2</v>
      </c>
      <c r="AF25" s="43"/>
      <c r="AG25" s="43"/>
    </row>
    <row r="26" spans="1:33" ht="82.5" x14ac:dyDescent="0.2">
      <c r="A26" s="16">
        <v>25</v>
      </c>
      <c r="B26" s="52" t="s">
        <v>62</v>
      </c>
      <c r="C26" s="27" t="s">
        <v>97</v>
      </c>
      <c r="D26" s="18" t="s">
        <v>317</v>
      </c>
      <c r="E26" s="16">
        <v>11</v>
      </c>
      <c r="F26" s="19">
        <f>'[1]7 заезд 23.03-27.03.2026'!$G$31</f>
        <v>19</v>
      </c>
      <c r="G26" s="20">
        <v>7.8</v>
      </c>
      <c r="H26" s="17" t="s">
        <v>21</v>
      </c>
      <c r="I26" s="17" t="s">
        <v>16</v>
      </c>
      <c r="J26" s="16">
        <f>'[1]7 заезд 23.03-27.03.2026'!$I$31</f>
        <v>28</v>
      </c>
      <c r="K26" s="16"/>
      <c r="L26" s="17" t="s">
        <v>22</v>
      </c>
      <c r="M26" s="17"/>
      <c r="N26" s="18"/>
      <c r="O26" s="17"/>
      <c r="P26" s="20">
        <v>3</v>
      </c>
      <c r="Q26" s="20">
        <v>1</v>
      </c>
      <c r="R26" s="16"/>
      <c r="S26" s="16">
        <f t="shared" si="0"/>
        <v>-28</v>
      </c>
      <c r="T26" s="17"/>
      <c r="U26" s="40" t="s">
        <v>311</v>
      </c>
      <c r="V26" s="16">
        <v>72</v>
      </c>
      <c r="W26" s="17" t="s">
        <v>277</v>
      </c>
      <c r="X26" s="16">
        <f t="shared" si="1"/>
        <v>-28</v>
      </c>
      <c r="Y26" s="16"/>
      <c r="Z26" s="17"/>
      <c r="AA26" s="43">
        <v>0.5</v>
      </c>
      <c r="AB26" s="43">
        <f t="shared" si="3"/>
        <v>1.4</v>
      </c>
      <c r="AC26" s="43">
        <f t="shared" si="4"/>
        <v>1.1666666666666701</v>
      </c>
      <c r="AD26" s="43"/>
      <c r="AE26" s="43">
        <f t="shared" si="2"/>
        <v>4.1666666666666699E-2</v>
      </c>
      <c r="AF26" s="43"/>
      <c r="AG26" s="43"/>
    </row>
    <row r="27" spans="1:33" ht="66" x14ac:dyDescent="0.2">
      <c r="A27" s="16">
        <v>26</v>
      </c>
      <c r="B27" s="27" t="s">
        <v>27</v>
      </c>
      <c r="C27" s="57" t="s">
        <v>107</v>
      </c>
      <c r="D27" s="18" t="s">
        <v>101</v>
      </c>
      <c r="E27" s="16">
        <v>5</v>
      </c>
      <c r="F27" s="19">
        <f>'[1]7 заезд 23.03-27.03.2026'!$AA$31</f>
        <v>16</v>
      </c>
      <c r="G27" s="20">
        <v>7</v>
      </c>
      <c r="H27" s="17" t="s">
        <v>21</v>
      </c>
      <c r="I27" s="17" t="s">
        <v>16</v>
      </c>
      <c r="J27" s="16">
        <f>'[1]7 заезд 23.03-27.03.2026'!$AC$31</f>
        <v>25</v>
      </c>
      <c r="K27" s="16"/>
      <c r="L27" s="17" t="s">
        <v>17</v>
      </c>
      <c r="M27" s="17"/>
      <c r="N27" s="18"/>
      <c r="O27" s="17"/>
      <c r="P27" s="20">
        <v>3</v>
      </c>
      <c r="Q27" s="20">
        <v>1</v>
      </c>
      <c r="R27" s="16"/>
      <c r="S27" s="16"/>
      <c r="T27" s="17"/>
      <c r="U27" s="40"/>
      <c r="V27" s="16">
        <v>40</v>
      </c>
      <c r="W27" s="17" t="s">
        <v>277</v>
      </c>
      <c r="X27" s="16">
        <f t="shared" si="1"/>
        <v>-25</v>
      </c>
      <c r="Y27" s="16"/>
      <c r="Z27" s="17"/>
      <c r="AA27" s="43">
        <v>0.25</v>
      </c>
      <c r="AB27" s="43">
        <f t="shared" si="3"/>
        <v>0.625</v>
      </c>
      <c r="AC27" s="43">
        <f t="shared" si="4"/>
        <v>0.52083333333333304</v>
      </c>
      <c r="AD27" s="43"/>
      <c r="AE27" s="43">
        <f t="shared" si="2"/>
        <v>2.0833333333333301E-2</v>
      </c>
      <c r="AF27" s="43"/>
      <c r="AG27" s="43"/>
    </row>
    <row r="28" spans="1:33" ht="66" x14ac:dyDescent="0.2">
      <c r="A28" s="16">
        <v>27</v>
      </c>
      <c r="B28" s="17" t="s">
        <v>115</v>
      </c>
      <c r="C28" s="52" t="s">
        <v>116</v>
      </c>
      <c r="D28" s="18" t="s">
        <v>111</v>
      </c>
      <c r="E28" s="16">
        <v>5</v>
      </c>
      <c r="F28" s="19">
        <f>'[1]12 заезд 11.05-15.05.2026'!$S$31</f>
        <v>11</v>
      </c>
      <c r="G28" s="20">
        <v>8</v>
      </c>
      <c r="H28" s="17" t="s">
        <v>21</v>
      </c>
      <c r="I28" s="17" t="s">
        <v>16</v>
      </c>
      <c r="J28" s="16">
        <f>'[1]12 заезд 11.05-15.05.2026'!$U$31</f>
        <v>25</v>
      </c>
      <c r="K28" s="16"/>
      <c r="L28" s="17" t="s">
        <v>17</v>
      </c>
      <c r="M28" s="17"/>
      <c r="N28" s="18">
        <v>45411</v>
      </c>
      <c r="O28" s="17"/>
      <c r="P28" s="20">
        <v>3</v>
      </c>
      <c r="Q28" s="20">
        <v>1</v>
      </c>
      <c r="R28" s="16"/>
      <c r="S28" s="16">
        <f t="shared" ref="S28:S34" si="5">R28-J28</f>
        <v>-25</v>
      </c>
      <c r="T28" s="17"/>
      <c r="U28" s="40" t="s">
        <v>311</v>
      </c>
      <c r="V28" s="16">
        <v>36</v>
      </c>
      <c r="W28" s="16" t="s">
        <v>283</v>
      </c>
      <c r="X28" s="16">
        <f t="shared" si="1"/>
        <v>-25</v>
      </c>
      <c r="Y28" s="16"/>
      <c r="Z28" s="17"/>
      <c r="AA28" s="43">
        <v>0.25</v>
      </c>
      <c r="AB28" s="43">
        <f t="shared" si="3"/>
        <v>0.625</v>
      </c>
      <c r="AC28" s="43">
        <f t="shared" si="4"/>
        <v>0.52083333333333304</v>
      </c>
      <c r="AD28" s="43"/>
      <c r="AE28" s="43">
        <f t="shared" si="2"/>
        <v>2.0833333333333301E-2</v>
      </c>
      <c r="AF28" s="43"/>
      <c r="AG28" s="43"/>
    </row>
    <row r="29" spans="1:33" ht="66" x14ac:dyDescent="0.2">
      <c r="A29" s="16">
        <v>28</v>
      </c>
      <c r="B29" s="52" t="s">
        <v>119</v>
      </c>
      <c r="C29" s="27" t="s">
        <v>120</v>
      </c>
      <c r="D29" s="18" t="s">
        <v>118</v>
      </c>
      <c r="E29" s="16">
        <v>11</v>
      </c>
      <c r="F29" s="16">
        <f>'[1]9 заезд 06.04-10.04.2026'!$K$31</f>
        <v>18</v>
      </c>
      <c r="G29" s="20" t="s">
        <v>318</v>
      </c>
      <c r="H29" s="17" t="s">
        <v>21</v>
      </c>
      <c r="I29" s="17" t="s">
        <v>16</v>
      </c>
      <c r="J29" s="16">
        <f>'[1]9 заезд 06.04-10.04.2026'!$M$31</f>
        <v>26</v>
      </c>
      <c r="K29" s="16"/>
      <c r="L29" s="17" t="s">
        <v>22</v>
      </c>
      <c r="M29" s="17"/>
      <c r="N29" s="18">
        <v>45796</v>
      </c>
      <c r="O29" s="17"/>
      <c r="P29" s="20">
        <v>4</v>
      </c>
      <c r="Q29" s="20">
        <v>2</v>
      </c>
      <c r="R29" s="16"/>
      <c r="S29" s="16">
        <f t="shared" si="5"/>
        <v>-26</v>
      </c>
      <c r="T29" s="17"/>
      <c r="U29" s="40" t="s">
        <v>311</v>
      </c>
      <c r="V29" s="16">
        <v>72</v>
      </c>
      <c r="W29" s="17" t="s">
        <v>280</v>
      </c>
      <c r="X29" s="16">
        <f t="shared" si="1"/>
        <v>-26</v>
      </c>
      <c r="Y29" s="16"/>
      <c r="Z29" s="17"/>
      <c r="AA29" s="43">
        <v>0.5</v>
      </c>
      <c r="AB29" s="43">
        <f t="shared" si="3"/>
        <v>1.3</v>
      </c>
      <c r="AC29" s="43">
        <f t="shared" si="4"/>
        <v>1.0833333333333299</v>
      </c>
      <c r="AD29" s="43"/>
      <c r="AE29" s="43">
        <f t="shared" si="2"/>
        <v>4.1666666666666699E-2</v>
      </c>
      <c r="AF29" s="43"/>
      <c r="AG29" s="43"/>
    </row>
    <row r="30" spans="1:33" ht="82.5" x14ac:dyDescent="0.2">
      <c r="A30" s="16">
        <v>29</v>
      </c>
      <c r="B30" s="52" t="s">
        <v>75</v>
      </c>
      <c r="C30" s="17" t="s">
        <v>76</v>
      </c>
      <c r="D30" s="18" t="s">
        <v>118</v>
      </c>
      <c r="E30" s="16">
        <v>11</v>
      </c>
      <c r="F30" s="19">
        <f>'[1]9 заезд 06.04-10.04.2026'!$G$31</f>
        <v>15</v>
      </c>
      <c r="G30" s="20" t="s">
        <v>318</v>
      </c>
      <c r="H30" s="17" t="s">
        <v>21</v>
      </c>
      <c r="I30" s="17" t="s">
        <v>16</v>
      </c>
      <c r="J30" s="16">
        <f>'[1]9 заезд 06.04-10.04.2026'!$I$31</f>
        <v>25</v>
      </c>
      <c r="K30" s="16"/>
      <c r="L30" s="17" t="s">
        <v>22</v>
      </c>
      <c r="M30" s="17"/>
      <c r="N30" s="18">
        <v>45429</v>
      </c>
      <c r="O30" s="17"/>
      <c r="P30" s="20">
        <v>4</v>
      </c>
      <c r="Q30" s="20">
        <v>2</v>
      </c>
      <c r="R30" s="16"/>
      <c r="S30" s="16">
        <f t="shared" si="5"/>
        <v>-25</v>
      </c>
      <c r="T30" s="17"/>
      <c r="U30" s="40" t="s">
        <v>311</v>
      </c>
      <c r="V30" s="16">
        <v>72</v>
      </c>
      <c r="W30" s="17" t="s">
        <v>278</v>
      </c>
      <c r="X30" s="16">
        <f t="shared" si="1"/>
        <v>-25</v>
      </c>
      <c r="Y30" s="16"/>
      <c r="Z30" s="17"/>
      <c r="AA30" s="43">
        <v>0.5</v>
      </c>
      <c r="AB30" s="43">
        <f t="shared" si="3"/>
        <v>1.25</v>
      </c>
      <c r="AC30" s="43">
        <f t="shared" si="4"/>
        <v>1.0416666666666701</v>
      </c>
      <c r="AD30" s="43"/>
      <c r="AE30" s="43">
        <f t="shared" si="2"/>
        <v>4.1666666666666699E-2</v>
      </c>
      <c r="AF30" s="43"/>
      <c r="AG30" s="43"/>
    </row>
    <row r="31" spans="1:33" ht="82.5" x14ac:dyDescent="0.2">
      <c r="A31" s="16">
        <v>30</v>
      </c>
      <c r="B31" s="17" t="s">
        <v>80</v>
      </c>
      <c r="C31" s="17" t="s">
        <v>121</v>
      </c>
      <c r="D31" s="18" t="s">
        <v>118</v>
      </c>
      <c r="E31" s="16">
        <v>11</v>
      </c>
      <c r="F31" s="16">
        <f>'[1]9 заезд 06.04-10.04.2026'!$O$31</f>
        <v>16</v>
      </c>
      <c r="G31" s="56" t="s">
        <v>318</v>
      </c>
      <c r="H31" s="17" t="s">
        <v>21</v>
      </c>
      <c r="I31" s="17" t="s">
        <v>16</v>
      </c>
      <c r="J31" s="16">
        <f>'[1]9 заезд 06.04-10.04.2026'!$Q$31</f>
        <v>25</v>
      </c>
      <c r="K31" s="16"/>
      <c r="L31" s="17" t="s">
        <v>22</v>
      </c>
      <c r="M31" s="17"/>
      <c r="N31" s="18">
        <v>45657</v>
      </c>
      <c r="O31" s="17"/>
      <c r="P31" s="20">
        <v>4</v>
      </c>
      <c r="Q31" s="20">
        <v>2</v>
      </c>
      <c r="R31" s="16"/>
      <c r="S31" s="16">
        <f t="shared" si="5"/>
        <v>-25</v>
      </c>
      <c r="T31" s="17"/>
      <c r="U31" s="40" t="s">
        <v>311</v>
      </c>
      <c r="V31" s="16">
        <v>72</v>
      </c>
      <c r="W31" s="17" t="s">
        <v>278</v>
      </c>
      <c r="X31" s="16">
        <f t="shared" si="1"/>
        <v>-25</v>
      </c>
      <c r="Y31" s="16"/>
      <c r="Z31" s="17"/>
      <c r="AA31" s="43">
        <v>0.5</v>
      </c>
      <c r="AB31" s="43">
        <f t="shared" si="3"/>
        <v>1.25</v>
      </c>
      <c r="AC31" s="43">
        <f t="shared" si="4"/>
        <v>1.0416666666666701</v>
      </c>
      <c r="AD31" s="43"/>
      <c r="AE31" s="43">
        <f t="shared" si="2"/>
        <v>4.1666666666666699E-2</v>
      </c>
      <c r="AF31" s="43"/>
      <c r="AG31" s="43"/>
    </row>
    <row r="32" spans="1:33" ht="66" x14ac:dyDescent="0.2">
      <c r="A32" s="16">
        <v>31</v>
      </c>
      <c r="B32" s="52" t="s">
        <v>27</v>
      </c>
      <c r="C32" s="17" t="s">
        <v>28</v>
      </c>
      <c r="D32" s="18" t="s">
        <v>123</v>
      </c>
      <c r="E32" s="16">
        <v>5</v>
      </c>
      <c r="F32" s="16">
        <f>'[1]9 заезд 06.04-10.04.2026'!$AA$31</f>
        <v>11</v>
      </c>
      <c r="G32" s="20">
        <v>9</v>
      </c>
      <c r="H32" s="17" t="s">
        <v>21</v>
      </c>
      <c r="I32" s="17" t="s">
        <v>16</v>
      </c>
      <c r="J32" s="16">
        <f>'[1]9 заезд 06.04-10.04.2026'!$AC$31</f>
        <v>25</v>
      </c>
      <c r="K32" s="19"/>
      <c r="L32" s="17" t="s">
        <v>17</v>
      </c>
      <c r="M32" s="17"/>
      <c r="N32" s="18">
        <v>45657</v>
      </c>
      <c r="O32" s="27"/>
      <c r="P32" s="20">
        <v>4</v>
      </c>
      <c r="Q32" s="20">
        <v>2</v>
      </c>
      <c r="R32" s="19"/>
      <c r="S32" s="16">
        <f t="shared" si="5"/>
        <v>-25</v>
      </c>
      <c r="T32" s="27"/>
      <c r="U32" s="40" t="s">
        <v>311</v>
      </c>
      <c r="V32" s="16">
        <v>36</v>
      </c>
      <c r="W32" s="27" t="s">
        <v>278</v>
      </c>
      <c r="X32" s="16">
        <f t="shared" si="1"/>
        <v>-25</v>
      </c>
      <c r="Y32" s="16"/>
      <c r="Z32" s="17"/>
      <c r="AA32" s="43">
        <v>0.25</v>
      </c>
      <c r="AB32" s="43">
        <f t="shared" si="3"/>
        <v>0.625</v>
      </c>
      <c r="AC32" s="43">
        <f t="shared" si="4"/>
        <v>0.52083333333333304</v>
      </c>
      <c r="AD32" s="43"/>
      <c r="AE32" s="43">
        <f t="shared" si="2"/>
        <v>2.0833333333333301E-2</v>
      </c>
      <c r="AF32" s="43"/>
      <c r="AG32" s="43"/>
    </row>
    <row r="33" spans="1:33" ht="66" x14ac:dyDescent="0.2">
      <c r="A33" s="16">
        <v>32</v>
      </c>
      <c r="B33" s="52" t="s">
        <v>27</v>
      </c>
      <c r="C33" s="17" t="s">
        <v>126</v>
      </c>
      <c r="D33" s="18" t="s">
        <v>127</v>
      </c>
      <c r="E33" s="16">
        <v>60</v>
      </c>
      <c r="F33" s="16"/>
      <c r="G33" s="20" t="s">
        <v>295</v>
      </c>
      <c r="H33" s="17" t="s">
        <v>15</v>
      </c>
      <c r="I33" s="17" t="s">
        <v>16</v>
      </c>
      <c r="J33" s="16">
        <f>'[1]9 заезд 06.04-10.04.2026'!$AK$31</f>
        <v>25</v>
      </c>
      <c r="K33" s="16"/>
      <c r="L33" s="17" t="s">
        <v>17</v>
      </c>
      <c r="M33" s="17"/>
      <c r="N33" s="18"/>
      <c r="O33" s="27"/>
      <c r="P33" s="20">
        <v>4</v>
      </c>
      <c r="Q33" s="20">
        <v>2</v>
      </c>
      <c r="R33" s="16"/>
      <c r="S33" s="16">
        <f t="shared" si="5"/>
        <v>-25</v>
      </c>
      <c r="T33" s="27"/>
      <c r="U33" s="40" t="s">
        <v>311</v>
      </c>
      <c r="V33" s="16">
        <v>80</v>
      </c>
      <c r="W33" s="17" t="s">
        <v>279</v>
      </c>
      <c r="X33" s="16">
        <f t="shared" si="1"/>
        <v>-25</v>
      </c>
      <c r="Y33" s="16"/>
      <c r="Z33" s="17"/>
      <c r="AA33" s="43">
        <v>2</v>
      </c>
      <c r="AB33" s="43">
        <f>AA33*J33/12*1.2*0.4</f>
        <v>2</v>
      </c>
      <c r="AC33" s="43"/>
      <c r="AD33" s="43">
        <f>AA33*J33/12</f>
        <v>4.1666666666666696</v>
      </c>
      <c r="AE33" s="43">
        <f t="shared" si="2"/>
        <v>0.16666666666666699</v>
      </c>
      <c r="AF33" s="43"/>
      <c r="AG33" s="43"/>
    </row>
    <row r="34" spans="1:33" ht="115.5" x14ac:dyDescent="0.2">
      <c r="A34" s="16">
        <v>33</v>
      </c>
      <c r="B34" s="17" t="s">
        <v>141</v>
      </c>
      <c r="C34" s="17" t="s">
        <v>134</v>
      </c>
      <c r="D34" s="17" t="s">
        <v>130</v>
      </c>
      <c r="E34" s="16">
        <v>5</v>
      </c>
      <c r="F34" s="19">
        <f>'[1]10 заезд 13.04-17.04.2026'!$K$31</f>
        <v>12</v>
      </c>
      <c r="G34" s="20">
        <v>10</v>
      </c>
      <c r="H34" s="17" t="s">
        <v>21</v>
      </c>
      <c r="I34" s="17" t="s">
        <v>16</v>
      </c>
      <c r="J34" s="16">
        <f>'[1]10 заезд 13.04-17.04.2026'!$M$31</f>
        <v>27</v>
      </c>
      <c r="K34" s="16"/>
      <c r="L34" s="17" t="s">
        <v>17</v>
      </c>
      <c r="M34" s="17"/>
      <c r="N34" s="18"/>
      <c r="O34" s="17"/>
      <c r="P34" s="20">
        <v>4</v>
      </c>
      <c r="Q34" s="20">
        <v>2</v>
      </c>
      <c r="R34" s="16"/>
      <c r="S34" s="16">
        <f t="shared" si="5"/>
        <v>-27</v>
      </c>
      <c r="T34" s="17"/>
      <c r="U34" s="40" t="s">
        <v>311</v>
      </c>
      <c r="V34" s="16">
        <v>40</v>
      </c>
      <c r="W34" s="27" t="s">
        <v>284</v>
      </c>
      <c r="X34" s="16">
        <f t="shared" ref="X34:X65" si="6">Y34-J34</f>
        <v>-27</v>
      </c>
      <c r="Y34" s="16"/>
      <c r="Z34" s="17"/>
      <c r="AA34" s="43">
        <v>0.25</v>
      </c>
      <c r="AB34" s="43">
        <f t="shared" ref="AB34:AB58" si="7">AA34*J34/12*1.2</f>
        <v>0.67500000000000004</v>
      </c>
      <c r="AC34" s="43">
        <f t="shared" ref="AC34:AC58" si="8">AA34*J34/12</f>
        <v>0.5625</v>
      </c>
      <c r="AD34" s="43"/>
      <c r="AE34" s="43">
        <f t="shared" ref="AE34:AE65" si="9">AA34/12</f>
        <v>2.0833333333333301E-2</v>
      </c>
      <c r="AF34" s="43"/>
      <c r="AG34" s="43"/>
    </row>
    <row r="35" spans="1:33" ht="66" x14ac:dyDescent="0.2">
      <c r="A35" s="16">
        <v>34</v>
      </c>
      <c r="B35" s="27" t="s">
        <v>27</v>
      </c>
      <c r="C35" s="27" t="s">
        <v>137</v>
      </c>
      <c r="D35" s="58" t="s">
        <v>130</v>
      </c>
      <c r="E35" s="16">
        <v>5</v>
      </c>
      <c r="F35" s="19">
        <f>'[1]10 заезд 13.04-17.04.2026'!$S$31</f>
        <v>12</v>
      </c>
      <c r="G35" s="20">
        <v>10</v>
      </c>
      <c r="H35" s="17" t="s">
        <v>21</v>
      </c>
      <c r="I35" s="17" t="s">
        <v>16</v>
      </c>
      <c r="J35" s="16">
        <f>'[1]10 заезд 13.04-17.04.2026'!$U$31</f>
        <v>25</v>
      </c>
      <c r="K35" s="16"/>
      <c r="L35" s="17" t="s">
        <v>17</v>
      </c>
      <c r="M35" s="17"/>
      <c r="N35" s="18"/>
      <c r="O35" s="17"/>
      <c r="P35" s="20">
        <v>4</v>
      </c>
      <c r="Q35" s="20">
        <v>2</v>
      </c>
      <c r="R35" s="16"/>
      <c r="S35" s="16"/>
      <c r="T35" s="17"/>
      <c r="U35" s="40"/>
      <c r="V35" s="16">
        <v>40</v>
      </c>
      <c r="W35" s="17" t="s">
        <v>277</v>
      </c>
      <c r="X35" s="16">
        <f t="shared" si="6"/>
        <v>-25</v>
      </c>
      <c r="Y35" s="16"/>
      <c r="Z35" s="17"/>
      <c r="AA35" s="43">
        <v>0.25</v>
      </c>
      <c r="AB35" s="43">
        <f t="shared" si="7"/>
        <v>0.625</v>
      </c>
      <c r="AC35" s="43">
        <f t="shared" si="8"/>
        <v>0.52083333333333304</v>
      </c>
      <c r="AD35" s="43"/>
      <c r="AE35" s="43">
        <f t="shared" si="9"/>
        <v>2.0833333333333301E-2</v>
      </c>
      <c r="AF35" s="43"/>
      <c r="AG35" s="43"/>
    </row>
    <row r="36" spans="1:33" ht="66" x14ac:dyDescent="0.2">
      <c r="A36" s="16">
        <v>35</v>
      </c>
      <c r="B36" s="17" t="s">
        <v>67</v>
      </c>
      <c r="C36" s="17" t="s">
        <v>68</v>
      </c>
      <c r="D36" s="17" t="s">
        <v>140</v>
      </c>
      <c r="E36" s="16">
        <v>5</v>
      </c>
      <c r="F36" s="16">
        <f>'[1]11 заезд 04.05-08.05.2026'!$O$31</f>
        <v>13</v>
      </c>
      <c r="G36" s="20">
        <v>11</v>
      </c>
      <c r="H36" s="17" t="s">
        <v>21</v>
      </c>
      <c r="I36" s="17" t="s">
        <v>16</v>
      </c>
      <c r="J36" s="16">
        <f>'[1]11 заезд 04.05-08.05.2026'!$Q$31</f>
        <v>30</v>
      </c>
      <c r="K36" s="16"/>
      <c r="L36" s="17" t="s">
        <v>17</v>
      </c>
      <c r="M36" s="17"/>
      <c r="N36" s="18">
        <v>45723</v>
      </c>
      <c r="O36" s="17"/>
      <c r="P36" s="20">
        <v>5</v>
      </c>
      <c r="Q36" s="20">
        <v>2</v>
      </c>
      <c r="R36" s="16"/>
      <c r="S36" s="16">
        <f t="shared" ref="S36:S55" si="10">R36-J36</f>
        <v>-30</v>
      </c>
      <c r="T36" s="17"/>
      <c r="U36" s="40" t="s">
        <v>311</v>
      </c>
      <c r="V36" s="16">
        <v>36</v>
      </c>
      <c r="W36" s="17" t="s">
        <v>278</v>
      </c>
      <c r="X36" s="16">
        <f t="shared" si="6"/>
        <v>-30</v>
      </c>
      <c r="Y36" s="16"/>
      <c r="Z36" s="17"/>
      <c r="AA36" s="43">
        <v>0.25</v>
      </c>
      <c r="AB36" s="43">
        <f t="shared" si="7"/>
        <v>0.75</v>
      </c>
      <c r="AC36" s="43">
        <f t="shared" si="8"/>
        <v>0.625</v>
      </c>
      <c r="AD36" s="43"/>
      <c r="AE36" s="43">
        <f t="shared" si="9"/>
        <v>2.0833333333333301E-2</v>
      </c>
      <c r="AF36" s="43"/>
      <c r="AG36" s="43"/>
    </row>
    <row r="37" spans="1:33" ht="99" x14ac:dyDescent="0.2">
      <c r="A37" s="16">
        <v>36</v>
      </c>
      <c r="B37" s="17" t="s">
        <v>133</v>
      </c>
      <c r="C37" s="17" t="s">
        <v>134</v>
      </c>
      <c r="D37" s="18" t="s">
        <v>140</v>
      </c>
      <c r="E37" s="16">
        <v>5</v>
      </c>
      <c r="F37" s="16">
        <f>'[1]11 заезд 04.05-08.05.2026'!$S$31</f>
        <v>12</v>
      </c>
      <c r="G37" s="20">
        <v>11</v>
      </c>
      <c r="H37" s="17" t="s">
        <v>21</v>
      </c>
      <c r="I37" s="17" t="s">
        <v>16</v>
      </c>
      <c r="J37" s="16">
        <f>'[1]11 заезд 04.05-08.05.2026'!$U$31</f>
        <v>29</v>
      </c>
      <c r="K37" s="16"/>
      <c r="L37" s="17" t="s">
        <v>17</v>
      </c>
      <c r="M37" s="17"/>
      <c r="N37" s="18"/>
      <c r="O37" s="17"/>
      <c r="P37" s="20">
        <v>5</v>
      </c>
      <c r="Q37" s="20">
        <v>2</v>
      </c>
      <c r="R37" s="16"/>
      <c r="S37" s="16">
        <f t="shared" si="10"/>
        <v>-29</v>
      </c>
      <c r="T37" s="17"/>
      <c r="U37" s="40" t="s">
        <v>311</v>
      </c>
      <c r="V37" s="16">
        <v>40</v>
      </c>
      <c r="W37" s="27" t="s">
        <v>279</v>
      </c>
      <c r="X37" s="16">
        <f t="shared" si="6"/>
        <v>-29</v>
      </c>
      <c r="Y37" s="16"/>
      <c r="Z37" s="17"/>
      <c r="AA37" s="43">
        <v>0.25</v>
      </c>
      <c r="AB37" s="43">
        <f t="shared" si="7"/>
        <v>0.72499999999999998</v>
      </c>
      <c r="AC37" s="43">
        <f t="shared" si="8"/>
        <v>0.60416666666666696</v>
      </c>
      <c r="AD37" s="43"/>
      <c r="AE37" s="43">
        <f t="shared" si="9"/>
        <v>2.0833333333333301E-2</v>
      </c>
      <c r="AF37" s="43"/>
      <c r="AG37" s="43"/>
    </row>
    <row r="38" spans="1:33" ht="82.5" x14ac:dyDescent="0.2">
      <c r="A38" s="16">
        <v>37</v>
      </c>
      <c r="B38" s="52" t="s">
        <v>62</v>
      </c>
      <c r="C38" s="27" t="s">
        <v>97</v>
      </c>
      <c r="D38" s="18" t="s">
        <v>144</v>
      </c>
      <c r="E38" s="16">
        <v>11</v>
      </c>
      <c r="F38" s="19">
        <f>'[1]12 заезд 11.05-15.05.2026'!$K$31</f>
        <v>18</v>
      </c>
      <c r="G38" s="20">
        <v>12.13</v>
      </c>
      <c r="H38" s="17" t="s">
        <v>21</v>
      </c>
      <c r="I38" s="17" t="s">
        <v>16</v>
      </c>
      <c r="J38" s="16">
        <f>'[1]12 заезд 11.05-15.05.2026'!$M$31</f>
        <v>25</v>
      </c>
      <c r="K38" s="16"/>
      <c r="L38" s="17" t="s">
        <v>22</v>
      </c>
      <c r="M38" s="17"/>
      <c r="N38" s="18"/>
      <c r="O38" s="17"/>
      <c r="P38" s="20">
        <v>5</v>
      </c>
      <c r="Q38" s="20">
        <v>2</v>
      </c>
      <c r="R38" s="16"/>
      <c r="S38" s="16">
        <f t="shared" si="10"/>
        <v>-25</v>
      </c>
      <c r="T38" s="17"/>
      <c r="U38" s="40" t="s">
        <v>311</v>
      </c>
      <c r="V38" s="16">
        <v>72</v>
      </c>
      <c r="W38" s="17" t="s">
        <v>279</v>
      </c>
      <c r="X38" s="16">
        <f t="shared" si="6"/>
        <v>-25</v>
      </c>
      <c r="Y38" s="16"/>
      <c r="Z38" s="17"/>
      <c r="AA38" s="43">
        <v>0.5</v>
      </c>
      <c r="AB38" s="43">
        <f t="shared" si="7"/>
        <v>1.25</v>
      </c>
      <c r="AC38" s="43">
        <f t="shared" si="8"/>
        <v>1.0416666666666701</v>
      </c>
      <c r="AD38" s="43"/>
      <c r="AE38" s="43">
        <f t="shared" si="9"/>
        <v>4.1666666666666699E-2</v>
      </c>
      <c r="AF38" s="43"/>
      <c r="AG38" s="43"/>
    </row>
    <row r="39" spans="1:33" ht="66" x14ac:dyDescent="0.2">
      <c r="A39" s="16">
        <v>38</v>
      </c>
      <c r="B39" s="17" t="s">
        <v>45</v>
      </c>
      <c r="C39" s="17" t="s">
        <v>146</v>
      </c>
      <c r="D39" s="18" t="s">
        <v>144</v>
      </c>
      <c r="E39" s="16">
        <v>11</v>
      </c>
      <c r="F39" s="19">
        <f>'[1]12 заезд 11.05-15.05.2026'!$O$31</f>
        <v>17</v>
      </c>
      <c r="G39" s="20">
        <v>12.13</v>
      </c>
      <c r="H39" s="17" t="s">
        <v>21</v>
      </c>
      <c r="I39" s="17" t="s">
        <v>16</v>
      </c>
      <c r="J39" s="16">
        <f>'[1]12 заезд 11.05-15.05.2026'!$Q$31</f>
        <v>25</v>
      </c>
      <c r="K39" s="16"/>
      <c r="L39" s="17" t="s">
        <v>22</v>
      </c>
      <c r="M39" s="17"/>
      <c r="N39" s="18">
        <v>45796</v>
      </c>
      <c r="O39" s="16"/>
      <c r="P39" s="20">
        <v>5</v>
      </c>
      <c r="Q39" s="20">
        <v>2</v>
      </c>
      <c r="R39" s="16"/>
      <c r="S39" s="16">
        <f t="shared" si="10"/>
        <v>-25</v>
      </c>
      <c r="T39" s="16"/>
      <c r="U39" s="40" t="s">
        <v>311</v>
      </c>
      <c r="V39" s="16">
        <v>72</v>
      </c>
      <c r="W39" s="17" t="s">
        <v>278</v>
      </c>
      <c r="X39" s="16">
        <f t="shared" si="6"/>
        <v>-25</v>
      </c>
      <c r="Y39" s="16"/>
      <c r="Z39" s="17"/>
      <c r="AA39" s="43">
        <v>0.5</v>
      </c>
      <c r="AB39" s="43">
        <f t="shared" si="7"/>
        <v>1.25</v>
      </c>
      <c r="AC39" s="43">
        <f t="shared" si="8"/>
        <v>1.0416666666666701</v>
      </c>
      <c r="AD39" s="43"/>
      <c r="AE39" s="43">
        <f t="shared" si="9"/>
        <v>4.1666666666666699E-2</v>
      </c>
      <c r="AF39" s="43"/>
      <c r="AG39" s="43"/>
    </row>
    <row r="40" spans="1:33" ht="66" x14ac:dyDescent="0.2">
      <c r="A40" s="16">
        <v>39</v>
      </c>
      <c r="B40" s="17" t="s">
        <v>67</v>
      </c>
      <c r="C40" s="17" t="s">
        <v>147</v>
      </c>
      <c r="D40" s="18" t="s">
        <v>148</v>
      </c>
      <c r="E40" s="16">
        <v>5</v>
      </c>
      <c r="F40" s="19">
        <f>'[1]8 заезд 30.03-03.04.2026'!$S$31</f>
        <v>17</v>
      </c>
      <c r="G40" s="20">
        <v>12</v>
      </c>
      <c r="H40" s="17" t="s">
        <v>21</v>
      </c>
      <c r="I40" s="17" t="s">
        <v>16</v>
      </c>
      <c r="J40" s="16">
        <f>'[1]8 заезд 30.03-03.04.2026'!$U$31</f>
        <v>25</v>
      </c>
      <c r="K40" s="16"/>
      <c r="L40" s="17" t="s">
        <v>17</v>
      </c>
      <c r="M40" s="17"/>
      <c r="N40" s="18">
        <v>45773</v>
      </c>
      <c r="O40" s="17"/>
      <c r="P40" s="20">
        <v>5</v>
      </c>
      <c r="Q40" s="20">
        <v>2</v>
      </c>
      <c r="R40" s="16"/>
      <c r="S40" s="16">
        <f t="shared" si="10"/>
        <v>-25</v>
      </c>
      <c r="T40" s="17"/>
      <c r="U40" s="40" t="s">
        <v>311</v>
      </c>
      <c r="V40" s="16">
        <v>40</v>
      </c>
      <c r="W40" s="17" t="s">
        <v>283</v>
      </c>
      <c r="X40" s="16">
        <f t="shared" si="6"/>
        <v>-25</v>
      </c>
      <c r="Y40" s="16"/>
      <c r="Z40" s="17"/>
      <c r="AA40" s="43">
        <v>0.25</v>
      </c>
      <c r="AB40" s="43">
        <f t="shared" si="7"/>
        <v>0.625</v>
      </c>
      <c r="AC40" s="43">
        <f t="shared" si="8"/>
        <v>0.52083333333333304</v>
      </c>
      <c r="AD40" s="43"/>
      <c r="AE40" s="43">
        <f t="shared" si="9"/>
        <v>2.0833333333333301E-2</v>
      </c>
      <c r="AF40" s="43"/>
      <c r="AG40" s="43"/>
    </row>
    <row r="41" spans="1:33" ht="82.5" x14ac:dyDescent="0.2">
      <c r="A41" s="16">
        <v>40</v>
      </c>
      <c r="B41" s="52" t="s">
        <v>75</v>
      </c>
      <c r="C41" s="17" t="s">
        <v>171</v>
      </c>
      <c r="D41" s="18" t="s">
        <v>151</v>
      </c>
      <c r="E41" s="16">
        <v>11</v>
      </c>
      <c r="F41" s="19">
        <f>'[1]13 заезд 18.05-22.05.2026'!$C$31</f>
        <v>17</v>
      </c>
      <c r="G41" s="20">
        <v>14.15</v>
      </c>
      <c r="H41" s="17" t="s">
        <v>21</v>
      </c>
      <c r="I41" s="17" t="s">
        <v>16</v>
      </c>
      <c r="J41" s="16">
        <f>'[1]13 заезд 18.05-22.05.2026'!$E$31</f>
        <v>28</v>
      </c>
      <c r="K41" s="16"/>
      <c r="L41" s="17" t="s">
        <v>22</v>
      </c>
      <c r="M41" s="17"/>
      <c r="N41" s="18"/>
      <c r="O41" s="17"/>
      <c r="P41" s="20">
        <v>5</v>
      </c>
      <c r="Q41" s="20">
        <v>2</v>
      </c>
      <c r="R41" s="16"/>
      <c r="S41" s="16">
        <f t="shared" si="10"/>
        <v>-28</v>
      </c>
      <c r="T41" s="17"/>
      <c r="U41" s="40" t="s">
        <v>311</v>
      </c>
      <c r="V41" s="16">
        <v>72</v>
      </c>
      <c r="W41" s="17" t="s">
        <v>277</v>
      </c>
      <c r="X41" s="16">
        <f t="shared" si="6"/>
        <v>-28</v>
      </c>
      <c r="Y41" s="16"/>
      <c r="Z41" s="17"/>
      <c r="AA41" s="43">
        <v>0.5</v>
      </c>
      <c r="AB41" s="43">
        <f t="shared" si="7"/>
        <v>1.4</v>
      </c>
      <c r="AC41" s="43">
        <f t="shared" si="8"/>
        <v>1.1666666666666701</v>
      </c>
      <c r="AD41" s="43"/>
      <c r="AE41" s="43">
        <f t="shared" si="9"/>
        <v>4.1666666666666699E-2</v>
      </c>
      <c r="AF41" s="43"/>
      <c r="AG41" s="43"/>
    </row>
    <row r="42" spans="1:33" ht="66" x14ac:dyDescent="0.2">
      <c r="A42" s="16">
        <v>41</v>
      </c>
      <c r="B42" s="17" t="s">
        <v>23</v>
      </c>
      <c r="C42" s="17" t="s">
        <v>24</v>
      </c>
      <c r="D42" s="18" t="s">
        <v>158</v>
      </c>
      <c r="E42" s="16">
        <v>11</v>
      </c>
      <c r="F42" s="16">
        <f>'[1]14 заезд 25.05-29.05.2026'!$C$31</f>
        <v>17</v>
      </c>
      <c r="G42" s="20">
        <v>13.14</v>
      </c>
      <c r="H42" s="17" t="s">
        <v>21</v>
      </c>
      <c r="I42" s="17" t="s">
        <v>16</v>
      </c>
      <c r="J42" s="16">
        <f>'[1]14 заезд 25.05-29.05.2026'!$E$31</f>
        <v>25</v>
      </c>
      <c r="K42" s="16"/>
      <c r="L42" s="17" t="s">
        <v>22</v>
      </c>
      <c r="M42" s="17"/>
      <c r="N42" s="18">
        <v>45723</v>
      </c>
      <c r="O42" s="17"/>
      <c r="P42" s="20">
        <v>5</v>
      </c>
      <c r="Q42" s="20">
        <v>2</v>
      </c>
      <c r="R42" s="16"/>
      <c r="S42" s="16">
        <f t="shared" si="10"/>
        <v>-25</v>
      </c>
      <c r="T42" s="17"/>
      <c r="U42" s="40" t="s">
        <v>311</v>
      </c>
      <c r="V42" s="16">
        <v>72</v>
      </c>
      <c r="W42" s="17" t="s">
        <v>278</v>
      </c>
      <c r="X42" s="16">
        <f t="shared" si="6"/>
        <v>-25</v>
      </c>
      <c r="Y42" s="16"/>
      <c r="Z42" s="17"/>
      <c r="AA42" s="43">
        <v>0.5</v>
      </c>
      <c r="AB42" s="43">
        <f t="shared" si="7"/>
        <v>1.25</v>
      </c>
      <c r="AC42" s="43">
        <f t="shared" si="8"/>
        <v>1.0416666666666701</v>
      </c>
      <c r="AD42" s="43"/>
      <c r="AE42" s="43">
        <f t="shared" si="9"/>
        <v>4.1666666666666699E-2</v>
      </c>
      <c r="AF42" s="43"/>
      <c r="AG42" s="43"/>
    </row>
    <row r="43" spans="1:33" ht="66" x14ac:dyDescent="0.2">
      <c r="A43" s="16">
        <v>42</v>
      </c>
      <c r="B43" s="52" t="s">
        <v>27</v>
      </c>
      <c r="C43" s="17" t="s">
        <v>166</v>
      </c>
      <c r="D43" s="18" t="s">
        <v>165</v>
      </c>
      <c r="E43" s="16">
        <v>5</v>
      </c>
      <c r="F43" s="16">
        <f>'[1]15 заезд 01.06-05.06.2026'!$O$31</f>
        <v>15</v>
      </c>
      <c r="G43" s="20">
        <v>15</v>
      </c>
      <c r="H43" s="17" t="s">
        <v>21</v>
      </c>
      <c r="I43" s="17" t="s">
        <v>16</v>
      </c>
      <c r="J43" s="16">
        <f>'[1]15 заезд 01.06-05.06.2026'!$Q$31</f>
        <v>28</v>
      </c>
      <c r="K43" s="16"/>
      <c r="L43" s="17" t="s">
        <v>17</v>
      </c>
      <c r="M43" s="17"/>
      <c r="N43" s="18">
        <v>45709</v>
      </c>
      <c r="O43" s="17"/>
      <c r="P43" s="20">
        <v>6</v>
      </c>
      <c r="Q43" s="20">
        <v>2</v>
      </c>
      <c r="R43" s="16"/>
      <c r="S43" s="16">
        <f t="shared" si="10"/>
        <v>-28</v>
      </c>
      <c r="T43" s="17"/>
      <c r="U43" s="40" t="s">
        <v>311</v>
      </c>
      <c r="V43" s="16">
        <v>36</v>
      </c>
      <c r="W43" s="17" t="s">
        <v>278</v>
      </c>
      <c r="X43" s="16">
        <f t="shared" si="6"/>
        <v>-28</v>
      </c>
      <c r="Y43" s="16"/>
      <c r="Z43" s="17"/>
      <c r="AA43" s="43">
        <v>0.25</v>
      </c>
      <c r="AB43" s="43">
        <f t="shared" si="7"/>
        <v>0.7</v>
      </c>
      <c r="AC43" s="43">
        <f t="shared" si="8"/>
        <v>0.58333333333333304</v>
      </c>
      <c r="AD43" s="43"/>
      <c r="AE43" s="43">
        <f t="shared" si="9"/>
        <v>2.0833333333333301E-2</v>
      </c>
      <c r="AF43" s="43"/>
      <c r="AG43" s="43"/>
    </row>
    <row r="44" spans="1:33" ht="66" x14ac:dyDescent="0.2">
      <c r="A44" s="16">
        <v>43</v>
      </c>
      <c r="B44" s="17" t="s">
        <v>67</v>
      </c>
      <c r="C44" s="17" t="s">
        <v>147</v>
      </c>
      <c r="D44" s="17" t="s">
        <v>165</v>
      </c>
      <c r="E44" s="16">
        <v>5</v>
      </c>
      <c r="F44" s="16">
        <f>'[1]15 заезд 01.06-05.06.2026'!$S$31</f>
        <v>9</v>
      </c>
      <c r="G44" s="20">
        <v>15</v>
      </c>
      <c r="H44" s="17" t="s">
        <v>21</v>
      </c>
      <c r="I44" s="17" t="s">
        <v>16</v>
      </c>
      <c r="J44" s="16">
        <f>'[1]15 заезд 01.06-05.06.2026'!$U$31</f>
        <v>26</v>
      </c>
      <c r="K44" s="16"/>
      <c r="L44" s="17" t="s">
        <v>17</v>
      </c>
      <c r="M44" s="17"/>
      <c r="N44" s="18">
        <v>45773</v>
      </c>
      <c r="O44" s="17"/>
      <c r="P44" s="20">
        <v>6</v>
      </c>
      <c r="Q44" s="20">
        <v>2</v>
      </c>
      <c r="R44" s="16"/>
      <c r="S44" s="16">
        <f t="shared" si="10"/>
        <v>-26</v>
      </c>
      <c r="T44" s="17"/>
      <c r="U44" s="40" t="s">
        <v>311</v>
      </c>
      <c r="V44" s="16">
        <v>40</v>
      </c>
      <c r="W44" s="17" t="s">
        <v>278</v>
      </c>
      <c r="X44" s="16">
        <f t="shared" si="6"/>
        <v>-26</v>
      </c>
      <c r="Y44" s="16"/>
      <c r="Z44" s="17"/>
      <c r="AA44" s="43">
        <v>0.25</v>
      </c>
      <c r="AB44" s="43">
        <f t="shared" si="7"/>
        <v>0.65</v>
      </c>
      <c r="AC44" s="43">
        <f t="shared" si="8"/>
        <v>0.54166666666666696</v>
      </c>
      <c r="AD44" s="43"/>
      <c r="AE44" s="43">
        <f t="shared" si="9"/>
        <v>2.0833333333333301E-2</v>
      </c>
      <c r="AF44" s="43"/>
      <c r="AG44" s="43"/>
    </row>
    <row r="45" spans="1:33" ht="66" x14ac:dyDescent="0.2">
      <c r="A45" s="16">
        <v>44</v>
      </c>
      <c r="B45" s="17" t="s">
        <v>27</v>
      </c>
      <c r="C45" s="17" t="s">
        <v>166</v>
      </c>
      <c r="D45" s="18" t="s">
        <v>165</v>
      </c>
      <c r="E45" s="16">
        <v>5</v>
      </c>
      <c r="F45" s="16">
        <f>'[1]15 заезд 01.06-05.06.2026'!$W$31</f>
        <v>12</v>
      </c>
      <c r="G45" s="20">
        <v>15</v>
      </c>
      <c r="H45" s="17" t="s">
        <v>21</v>
      </c>
      <c r="I45" s="17" t="s">
        <v>16</v>
      </c>
      <c r="J45" s="16">
        <f>'[1]15 заезд 01.06-05.06.2026'!$Y$31</f>
        <v>26</v>
      </c>
      <c r="K45" s="19"/>
      <c r="L45" s="17" t="s">
        <v>17</v>
      </c>
      <c r="M45" s="17"/>
      <c r="N45" s="18">
        <v>45709</v>
      </c>
      <c r="O45" s="27"/>
      <c r="P45" s="20">
        <v>6</v>
      </c>
      <c r="Q45" s="20">
        <v>2</v>
      </c>
      <c r="R45" s="19"/>
      <c r="S45" s="16">
        <f t="shared" si="10"/>
        <v>-26</v>
      </c>
      <c r="T45" s="27"/>
      <c r="U45" s="40" t="s">
        <v>311</v>
      </c>
      <c r="V45" s="16">
        <v>36</v>
      </c>
      <c r="W45" s="27" t="s">
        <v>278</v>
      </c>
      <c r="X45" s="16">
        <f t="shared" si="6"/>
        <v>-26</v>
      </c>
      <c r="Y45" s="16"/>
      <c r="Z45" s="17"/>
      <c r="AA45" s="43">
        <v>0.25</v>
      </c>
      <c r="AB45" s="43">
        <f t="shared" si="7"/>
        <v>0.65</v>
      </c>
      <c r="AC45" s="43">
        <f t="shared" si="8"/>
        <v>0.54166666666666696</v>
      </c>
      <c r="AD45" s="43"/>
      <c r="AE45" s="43">
        <f t="shared" si="9"/>
        <v>2.0833333333333301E-2</v>
      </c>
      <c r="AF45" s="43"/>
      <c r="AG45" s="43"/>
    </row>
    <row r="46" spans="1:33" ht="82.5" x14ac:dyDescent="0.2">
      <c r="A46" s="16">
        <v>45</v>
      </c>
      <c r="B46" s="17" t="s">
        <v>62</v>
      </c>
      <c r="C46" s="27" t="s">
        <v>97</v>
      </c>
      <c r="D46" s="18" t="s">
        <v>167</v>
      </c>
      <c r="E46" s="16">
        <v>11</v>
      </c>
      <c r="F46" s="16">
        <f>'[1]16 заезд 08.06-12.06.2026'!$G$31</f>
        <v>18</v>
      </c>
      <c r="G46" s="20">
        <v>16.170000000000002</v>
      </c>
      <c r="H46" s="17" t="s">
        <v>21</v>
      </c>
      <c r="I46" s="17" t="s">
        <v>16</v>
      </c>
      <c r="J46" s="16">
        <f>'[1]16 заезд 08.06-12.06.2026'!$I$31</f>
        <v>25</v>
      </c>
      <c r="K46" s="16"/>
      <c r="L46" s="17" t="s">
        <v>22</v>
      </c>
      <c r="M46" s="17"/>
      <c r="N46" s="18"/>
      <c r="O46" s="17"/>
      <c r="P46" s="20">
        <v>6</v>
      </c>
      <c r="Q46" s="20">
        <v>2</v>
      </c>
      <c r="R46" s="16"/>
      <c r="S46" s="16">
        <f t="shared" si="10"/>
        <v>-25</v>
      </c>
      <c r="T46" s="17"/>
      <c r="U46" s="40" t="s">
        <v>311</v>
      </c>
      <c r="V46" s="16">
        <v>72</v>
      </c>
      <c r="W46" s="17" t="s">
        <v>279</v>
      </c>
      <c r="X46" s="16">
        <f t="shared" si="6"/>
        <v>-25</v>
      </c>
      <c r="Y46" s="16"/>
      <c r="Z46" s="17"/>
      <c r="AA46" s="43">
        <v>0.5</v>
      </c>
      <c r="AB46" s="43">
        <f t="shared" si="7"/>
        <v>1.25</v>
      </c>
      <c r="AC46" s="43">
        <f t="shared" si="8"/>
        <v>1.0416666666666701</v>
      </c>
      <c r="AD46" s="43"/>
      <c r="AE46" s="43">
        <f t="shared" si="9"/>
        <v>4.1666666666666699E-2</v>
      </c>
      <c r="AF46" s="43"/>
      <c r="AG46" s="43"/>
    </row>
    <row r="47" spans="1:33" ht="99" x14ac:dyDescent="0.2">
      <c r="A47" s="16">
        <v>46</v>
      </c>
      <c r="B47" s="17" t="s">
        <v>169</v>
      </c>
      <c r="C47" s="17" t="s">
        <v>134</v>
      </c>
      <c r="D47" s="18" t="s">
        <v>168</v>
      </c>
      <c r="E47" s="16">
        <v>5</v>
      </c>
      <c r="F47" s="16">
        <f>'[1]16 заезд 08.06-12.06.2026'!$O$31</f>
        <v>9</v>
      </c>
      <c r="G47" s="20">
        <v>16</v>
      </c>
      <c r="H47" s="17" t="s">
        <v>21</v>
      </c>
      <c r="I47" s="17" t="s">
        <v>16</v>
      </c>
      <c r="J47" s="16">
        <f>'[1]16 заезд 08.06-12.06.2026'!$Q$31</f>
        <v>28</v>
      </c>
      <c r="K47" s="19"/>
      <c r="L47" s="17" t="s">
        <v>17</v>
      </c>
      <c r="M47" s="17"/>
      <c r="N47" s="18"/>
      <c r="O47" s="27"/>
      <c r="P47" s="20">
        <v>6</v>
      </c>
      <c r="Q47" s="20">
        <v>2</v>
      </c>
      <c r="R47" s="19"/>
      <c r="S47" s="16">
        <f t="shared" si="10"/>
        <v>-28</v>
      </c>
      <c r="T47" s="27"/>
      <c r="U47" s="40" t="s">
        <v>311</v>
      </c>
      <c r="V47" s="16">
        <v>40</v>
      </c>
      <c r="W47" s="27" t="s">
        <v>279</v>
      </c>
      <c r="X47" s="16">
        <f t="shared" si="6"/>
        <v>-28</v>
      </c>
      <c r="Y47" s="16"/>
      <c r="Z47" s="17"/>
      <c r="AA47" s="43">
        <v>0.25</v>
      </c>
      <c r="AB47" s="43">
        <f t="shared" si="7"/>
        <v>0.7</v>
      </c>
      <c r="AC47" s="43">
        <f t="shared" si="8"/>
        <v>0.58333333333333304</v>
      </c>
      <c r="AD47" s="43"/>
      <c r="AE47" s="43">
        <f t="shared" si="9"/>
        <v>2.0833333333333301E-2</v>
      </c>
      <c r="AF47" s="43"/>
      <c r="AG47" s="43"/>
    </row>
    <row r="48" spans="1:33" ht="66" x14ac:dyDescent="0.2">
      <c r="A48" s="16">
        <v>47</v>
      </c>
      <c r="B48" s="17" t="s">
        <v>94</v>
      </c>
      <c r="C48" s="27" t="s">
        <v>95</v>
      </c>
      <c r="D48" s="18" t="s">
        <v>172</v>
      </c>
      <c r="E48" s="16">
        <v>11</v>
      </c>
      <c r="F48" s="19">
        <f>'[1]17 заезд 15.06-19.06.2026'!$C$31</f>
        <v>18</v>
      </c>
      <c r="G48" s="20">
        <v>17.18</v>
      </c>
      <c r="H48" s="17" t="s">
        <v>21</v>
      </c>
      <c r="I48" s="17" t="s">
        <v>16</v>
      </c>
      <c r="J48" s="16">
        <f>'[1]17 заезд 15.06-19.06.2026'!$E$31</f>
        <v>25</v>
      </c>
      <c r="K48" s="16"/>
      <c r="L48" s="17" t="s">
        <v>22</v>
      </c>
      <c r="M48" s="17"/>
      <c r="N48" s="18">
        <v>45709</v>
      </c>
      <c r="O48" s="17"/>
      <c r="P48" s="20">
        <v>6</v>
      </c>
      <c r="Q48" s="20">
        <v>2</v>
      </c>
      <c r="R48" s="16"/>
      <c r="S48" s="16">
        <f t="shared" si="10"/>
        <v>-25</v>
      </c>
      <c r="T48" s="17"/>
      <c r="U48" s="40" t="s">
        <v>311</v>
      </c>
      <c r="V48" s="20">
        <v>72</v>
      </c>
      <c r="W48" s="17" t="s">
        <v>278</v>
      </c>
      <c r="X48" s="16">
        <f t="shared" si="6"/>
        <v>-25</v>
      </c>
      <c r="Y48" s="16"/>
      <c r="Z48" s="17"/>
      <c r="AA48" s="43">
        <v>0.5</v>
      </c>
      <c r="AB48" s="43">
        <f t="shared" si="7"/>
        <v>1.25</v>
      </c>
      <c r="AC48" s="43">
        <f t="shared" si="8"/>
        <v>1.0416666666666701</v>
      </c>
      <c r="AD48" s="43"/>
      <c r="AE48" s="43">
        <f t="shared" si="9"/>
        <v>4.1666666666666699E-2</v>
      </c>
      <c r="AF48" s="43"/>
      <c r="AG48" s="43"/>
    </row>
    <row r="49" spans="1:33" ht="66" x14ac:dyDescent="0.2">
      <c r="A49" s="16">
        <v>48</v>
      </c>
      <c r="B49" s="17" t="s">
        <v>115</v>
      </c>
      <c r="C49" s="52" t="s">
        <v>177</v>
      </c>
      <c r="D49" s="17" t="s">
        <v>174</v>
      </c>
      <c r="E49" s="16">
        <v>5</v>
      </c>
      <c r="F49" s="19">
        <f>'[1]17 заезд 15.06-19.06.2026'!$S$31</f>
        <v>21</v>
      </c>
      <c r="G49" s="20">
        <v>17</v>
      </c>
      <c r="H49" s="17" t="s">
        <v>21</v>
      </c>
      <c r="I49" s="17" t="s">
        <v>16</v>
      </c>
      <c r="J49" s="16">
        <f>'[1]17 заезд 15.06-19.06.2026'!$U$31</f>
        <v>26</v>
      </c>
      <c r="K49" s="16"/>
      <c r="L49" s="17" t="s">
        <v>17</v>
      </c>
      <c r="M49" s="17"/>
      <c r="N49" s="18"/>
      <c r="O49" s="17"/>
      <c r="P49" s="20">
        <v>6</v>
      </c>
      <c r="Q49" s="20">
        <v>2</v>
      </c>
      <c r="R49" s="16"/>
      <c r="S49" s="16">
        <f t="shared" si="10"/>
        <v>-26</v>
      </c>
      <c r="T49" s="17"/>
      <c r="U49" s="40" t="s">
        <v>311</v>
      </c>
      <c r="V49" s="16">
        <v>36</v>
      </c>
      <c r="W49" s="16" t="s">
        <v>277</v>
      </c>
      <c r="X49" s="16">
        <f t="shared" si="6"/>
        <v>-26</v>
      </c>
      <c r="Y49" s="16"/>
      <c r="Z49" s="17"/>
      <c r="AA49" s="43">
        <v>0.25</v>
      </c>
      <c r="AB49" s="43">
        <f t="shared" si="7"/>
        <v>0.65</v>
      </c>
      <c r="AC49" s="43">
        <f t="shared" si="8"/>
        <v>0.54166666666666696</v>
      </c>
      <c r="AD49" s="43"/>
      <c r="AE49" s="43">
        <f t="shared" si="9"/>
        <v>2.0833333333333301E-2</v>
      </c>
      <c r="AF49" s="43"/>
      <c r="AG49" s="43"/>
    </row>
    <row r="50" spans="1:33" ht="99" x14ac:dyDescent="0.2">
      <c r="A50" s="16">
        <v>49</v>
      </c>
      <c r="B50" s="17" t="s">
        <v>175</v>
      </c>
      <c r="C50" s="17" t="s">
        <v>134</v>
      </c>
      <c r="D50" s="18" t="s">
        <v>174</v>
      </c>
      <c r="E50" s="16">
        <v>5</v>
      </c>
      <c r="F50" s="19">
        <v>12</v>
      </c>
      <c r="G50" s="20">
        <v>17</v>
      </c>
      <c r="H50" s="17" t="s">
        <v>21</v>
      </c>
      <c r="I50" s="17" t="s">
        <v>16</v>
      </c>
      <c r="J50" s="16">
        <f>'[1]4 заезд 02.03-06.03.2026'!$Y$31</f>
        <v>28</v>
      </c>
      <c r="K50" s="19"/>
      <c r="L50" s="17" t="s">
        <v>17</v>
      </c>
      <c r="M50" s="17"/>
      <c r="N50" s="17"/>
      <c r="O50" s="19"/>
      <c r="P50" s="20">
        <v>6</v>
      </c>
      <c r="Q50" s="20">
        <v>2</v>
      </c>
      <c r="R50" s="19"/>
      <c r="S50" s="16">
        <f t="shared" si="10"/>
        <v>-28</v>
      </c>
      <c r="T50" s="19"/>
      <c r="U50" s="40" t="s">
        <v>311</v>
      </c>
      <c r="V50" s="16">
        <v>40</v>
      </c>
      <c r="W50" s="27" t="s">
        <v>279</v>
      </c>
      <c r="X50" s="16">
        <f t="shared" si="6"/>
        <v>-28</v>
      </c>
      <c r="Y50" s="16"/>
      <c r="Z50" s="17"/>
      <c r="AA50" s="43">
        <v>0.25</v>
      </c>
      <c r="AB50" s="43">
        <f t="shared" si="7"/>
        <v>0.7</v>
      </c>
      <c r="AC50" s="43">
        <f t="shared" si="8"/>
        <v>0.58333333333333304</v>
      </c>
      <c r="AD50" s="43"/>
      <c r="AE50" s="43">
        <f t="shared" si="9"/>
        <v>2.0833333333333301E-2</v>
      </c>
      <c r="AF50" s="43"/>
      <c r="AG50" s="43"/>
    </row>
    <row r="51" spans="1:33" ht="66" x14ac:dyDescent="0.2">
      <c r="A51" s="16">
        <v>50</v>
      </c>
      <c r="B51" s="17" t="s">
        <v>92</v>
      </c>
      <c r="C51" s="27" t="s">
        <v>93</v>
      </c>
      <c r="D51" s="18" t="s">
        <v>178</v>
      </c>
      <c r="E51" s="16">
        <v>5</v>
      </c>
      <c r="F51" s="19">
        <f>'[1]18 заезд 22.06-26.06.2026'!$K$31</f>
        <v>15</v>
      </c>
      <c r="G51" s="20">
        <v>18</v>
      </c>
      <c r="H51" s="17" t="s">
        <v>21</v>
      </c>
      <c r="I51" s="17" t="s">
        <v>16</v>
      </c>
      <c r="J51" s="16">
        <f>'[1]18 заезд 22.06-26.06.2026'!$M$31</f>
        <v>30</v>
      </c>
      <c r="K51" s="16"/>
      <c r="L51" s="17" t="s">
        <v>17</v>
      </c>
      <c r="M51" s="17"/>
      <c r="N51" s="18"/>
      <c r="O51" s="17"/>
      <c r="P51" s="20">
        <v>6</v>
      </c>
      <c r="Q51" s="20">
        <v>2</v>
      </c>
      <c r="R51" s="16"/>
      <c r="S51" s="16">
        <f t="shared" si="10"/>
        <v>-30</v>
      </c>
      <c r="T51" s="17"/>
      <c r="U51" s="40" t="s">
        <v>311</v>
      </c>
      <c r="V51" s="16">
        <v>40</v>
      </c>
      <c r="W51" s="17" t="s">
        <v>279</v>
      </c>
      <c r="X51" s="16">
        <f t="shared" si="6"/>
        <v>-30</v>
      </c>
      <c r="Y51" s="16"/>
      <c r="Z51" s="17"/>
      <c r="AA51" s="43">
        <v>0.25</v>
      </c>
      <c r="AB51" s="43">
        <f t="shared" si="7"/>
        <v>0.75</v>
      </c>
      <c r="AC51" s="43">
        <f t="shared" si="8"/>
        <v>0.625</v>
      </c>
      <c r="AD51" s="43"/>
      <c r="AE51" s="43">
        <f t="shared" si="9"/>
        <v>2.0833333333333301E-2</v>
      </c>
      <c r="AF51" s="43"/>
      <c r="AG51" s="43"/>
    </row>
    <row r="52" spans="1:33" ht="115.5" x14ac:dyDescent="0.2">
      <c r="A52" s="16">
        <v>51</v>
      </c>
      <c r="B52" s="17" t="s">
        <v>141</v>
      </c>
      <c r="C52" s="17" t="s">
        <v>134</v>
      </c>
      <c r="D52" s="18" t="s">
        <v>178</v>
      </c>
      <c r="E52" s="16">
        <v>5</v>
      </c>
      <c r="F52" s="19">
        <f>'[1]18 заезд 22.06-26.06.2026'!$O$31</f>
        <v>15</v>
      </c>
      <c r="G52" s="20">
        <v>18</v>
      </c>
      <c r="H52" s="17" t="s">
        <v>21</v>
      </c>
      <c r="I52" s="17" t="s">
        <v>16</v>
      </c>
      <c r="J52" s="16">
        <f>'[1]18 заезд 22.06-26.06.2026'!$Q$31</f>
        <v>26</v>
      </c>
      <c r="K52" s="16"/>
      <c r="L52" s="17" t="s">
        <v>17</v>
      </c>
      <c r="M52" s="17"/>
      <c r="N52" s="18"/>
      <c r="O52" s="17"/>
      <c r="P52" s="20">
        <v>6</v>
      </c>
      <c r="Q52" s="20">
        <v>2</v>
      </c>
      <c r="R52" s="16"/>
      <c r="S52" s="16">
        <f t="shared" si="10"/>
        <v>-26</v>
      </c>
      <c r="T52" s="17"/>
      <c r="U52" s="40" t="s">
        <v>311</v>
      </c>
      <c r="V52" s="16">
        <v>40</v>
      </c>
      <c r="W52" s="27" t="s">
        <v>279</v>
      </c>
      <c r="X52" s="16">
        <f t="shared" si="6"/>
        <v>-26</v>
      </c>
      <c r="Y52" s="16"/>
      <c r="Z52" s="17"/>
      <c r="AA52" s="43">
        <v>0.25</v>
      </c>
      <c r="AB52" s="43">
        <f t="shared" si="7"/>
        <v>0.65</v>
      </c>
      <c r="AC52" s="43">
        <f t="shared" si="8"/>
        <v>0.54166666666666696</v>
      </c>
      <c r="AD52" s="43"/>
      <c r="AE52" s="43">
        <f t="shared" si="9"/>
        <v>2.0833333333333301E-2</v>
      </c>
      <c r="AF52" s="43"/>
      <c r="AG52" s="43"/>
    </row>
    <row r="53" spans="1:33" ht="82.5" x14ac:dyDescent="0.2">
      <c r="A53" s="16">
        <v>52</v>
      </c>
      <c r="B53" s="17" t="s">
        <v>75</v>
      </c>
      <c r="C53" s="17" t="s">
        <v>171</v>
      </c>
      <c r="D53" s="18" t="s">
        <v>180</v>
      </c>
      <c r="E53" s="16">
        <v>11</v>
      </c>
      <c r="F53" s="16">
        <f>'[1]19 заезд 17.08-21.08.2026'!$K$31</f>
        <v>18</v>
      </c>
      <c r="G53" s="20" t="s">
        <v>319</v>
      </c>
      <c r="H53" s="17" t="s">
        <v>21</v>
      </c>
      <c r="I53" s="17" t="s">
        <v>16</v>
      </c>
      <c r="J53" s="16">
        <f>'[1]19 заезд 17.08-21.08.2026'!$M$31</f>
        <v>25</v>
      </c>
      <c r="K53" s="16"/>
      <c r="L53" s="17" t="s">
        <v>22</v>
      </c>
      <c r="M53" s="17"/>
      <c r="N53" s="18"/>
      <c r="O53" s="17"/>
      <c r="P53" s="20">
        <v>8</v>
      </c>
      <c r="Q53" s="20">
        <v>3</v>
      </c>
      <c r="R53" s="16"/>
      <c r="S53" s="16">
        <f t="shared" si="10"/>
        <v>-25</v>
      </c>
      <c r="T53" s="17"/>
      <c r="U53" s="40" t="s">
        <v>311</v>
      </c>
      <c r="V53" s="16">
        <v>72</v>
      </c>
      <c r="W53" s="17" t="s">
        <v>279</v>
      </c>
      <c r="X53" s="16">
        <f t="shared" si="6"/>
        <v>-25</v>
      </c>
      <c r="Y53" s="16"/>
      <c r="Z53" s="17"/>
      <c r="AA53" s="43">
        <v>0.5</v>
      </c>
      <c r="AB53" s="43">
        <f t="shared" si="7"/>
        <v>1.25</v>
      </c>
      <c r="AC53" s="43">
        <f t="shared" si="8"/>
        <v>1.0416666666666701</v>
      </c>
      <c r="AD53" s="43"/>
      <c r="AE53" s="43">
        <f t="shared" si="9"/>
        <v>4.1666666666666699E-2</v>
      </c>
      <c r="AF53" s="43"/>
      <c r="AG53" s="43"/>
    </row>
    <row r="54" spans="1:33" ht="82.5" x14ac:dyDescent="0.2">
      <c r="A54" s="16">
        <v>53</v>
      </c>
      <c r="B54" s="17" t="s">
        <v>80</v>
      </c>
      <c r="C54" s="17" t="s">
        <v>121</v>
      </c>
      <c r="D54" s="18" t="s">
        <v>180</v>
      </c>
      <c r="E54" s="16">
        <v>11</v>
      </c>
      <c r="F54" s="16">
        <f>'[1]19 заезд 17.08-21.08.2026'!$O$31</f>
        <v>17</v>
      </c>
      <c r="G54" s="56" t="s">
        <v>319</v>
      </c>
      <c r="H54" s="17" t="s">
        <v>21</v>
      </c>
      <c r="I54" s="17" t="s">
        <v>16</v>
      </c>
      <c r="J54" s="16">
        <f>'[1]19 заезд 17.08-21.08.2026'!$Q$31</f>
        <v>25</v>
      </c>
      <c r="K54" s="16"/>
      <c r="L54" s="17" t="s">
        <v>22</v>
      </c>
      <c r="M54" s="17"/>
      <c r="N54" s="18">
        <v>45657</v>
      </c>
      <c r="O54" s="17"/>
      <c r="P54" s="20">
        <v>8</v>
      </c>
      <c r="Q54" s="20">
        <v>3</v>
      </c>
      <c r="R54" s="16"/>
      <c r="S54" s="16">
        <f t="shared" si="10"/>
        <v>-25</v>
      </c>
      <c r="T54" s="17"/>
      <c r="U54" s="40" t="s">
        <v>311</v>
      </c>
      <c r="V54" s="16">
        <v>72</v>
      </c>
      <c r="W54" s="17" t="s">
        <v>278</v>
      </c>
      <c r="X54" s="16">
        <f t="shared" si="6"/>
        <v>-25</v>
      </c>
      <c r="Y54" s="16"/>
      <c r="Z54" s="17"/>
      <c r="AA54" s="43">
        <v>0.5</v>
      </c>
      <c r="AB54" s="43">
        <f t="shared" si="7"/>
        <v>1.25</v>
      </c>
      <c r="AC54" s="43">
        <f t="shared" si="8"/>
        <v>1.0416666666666701</v>
      </c>
      <c r="AD54" s="43"/>
      <c r="AE54" s="43">
        <f t="shared" si="9"/>
        <v>4.1666666666666699E-2</v>
      </c>
      <c r="AF54" s="43"/>
      <c r="AG54" s="43"/>
    </row>
    <row r="55" spans="1:33" ht="66" x14ac:dyDescent="0.2">
      <c r="A55" s="16">
        <v>54</v>
      </c>
      <c r="B55" s="17" t="s">
        <v>67</v>
      </c>
      <c r="C55" s="17" t="s">
        <v>68</v>
      </c>
      <c r="D55" s="17" t="s">
        <v>183</v>
      </c>
      <c r="E55" s="16">
        <v>5</v>
      </c>
      <c r="F55" s="16">
        <f>'[1]19 заезд 17.08-21.08.2026'!$S$31</f>
        <v>9</v>
      </c>
      <c r="G55" s="20">
        <v>19</v>
      </c>
      <c r="H55" s="17" t="s">
        <v>21</v>
      </c>
      <c r="I55" s="17" t="s">
        <v>16</v>
      </c>
      <c r="J55" s="16">
        <f>'[1]19 заезд 17.08-21.08.2026'!$U$31</f>
        <v>25</v>
      </c>
      <c r="K55" s="16"/>
      <c r="L55" s="17" t="s">
        <v>17</v>
      </c>
      <c r="M55" s="17"/>
      <c r="N55" s="18">
        <v>45723</v>
      </c>
      <c r="O55" s="17"/>
      <c r="P55" s="20">
        <v>8</v>
      </c>
      <c r="Q55" s="20">
        <v>3</v>
      </c>
      <c r="R55" s="16"/>
      <c r="S55" s="16">
        <f t="shared" si="10"/>
        <v>-25</v>
      </c>
      <c r="T55" s="17"/>
      <c r="U55" s="40" t="s">
        <v>311</v>
      </c>
      <c r="V55" s="16">
        <v>36</v>
      </c>
      <c r="W55" s="17" t="s">
        <v>278</v>
      </c>
      <c r="X55" s="16">
        <f t="shared" si="6"/>
        <v>-25</v>
      </c>
      <c r="Y55" s="16"/>
      <c r="Z55" s="17"/>
      <c r="AA55" s="43">
        <v>0.25</v>
      </c>
      <c r="AB55" s="43">
        <f t="shared" si="7"/>
        <v>0.625</v>
      </c>
      <c r="AC55" s="43">
        <f t="shared" si="8"/>
        <v>0.52083333333333304</v>
      </c>
      <c r="AD55" s="43"/>
      <c r="AE55" s="43">
        <f t="shared" si="9"/>
        <v>2.0833333333333301E-2</v>
      </c>
      <c r="AF55" s="43"/>
      <c r="AG55" s="43"/>
    </row>
    <row r="56" spans="1:33" ht="66" x14ac:dyDescent="0.2">
      <c r="A56" s="16">
        <v>55</v>
      </c>
      <c r="B56" s="27" t="s">
        <v>27</v>
      </c>
      <c r="C56" s="57" t="s">
        <v>186</v>
      </c>
      <c r="D56" s="18" t="s">
        <v>183</v>
      </c>
      <c r="E56" s="16">
        <v>5</v>
      </c>
      <c r="F56" s="19">
        <f>'[1]19 заезд 17.08-21.08.2026'!$AA$31</f>
        <v>14</v>
      </c>
      <c r="G56" s="20">
        <v>19</v>
      </c>
      <c r="H56" s="17" t="s">
        <v>21</v>
      </c>
      <c r="I56" s="17" t="s">
        <v>16</v>
      </c>
      <c r="J56" s="16">
        <f>'[1]19 заезд 17.08-21.08.2026'!$AC$31</f>
        <v>27</v>
      </c>
      <c r="K56" s="16"/>
      <c r="L56" s="17" t="s">
        <v>17</v>
      </c>
      <c r="M56" s="17"/>
      <c r="N56" s="18"/>
      <c r="O56" s="17"/>
      <c r="P56" s="20">
        <v>8</v>
      </c>
      <c r="Q56" s="20">
        <v>3</v>
      </c>
      <c r="R56" s="16"/>
      <c r="S56" s="16"/>
      <c r="T56" s="17"/>
      <c r="U56" s="40"/>
      <c r="V56" s="16">
        <v>40</v>
      </c>
      <c r="W56" s="17" t="s">
        <v>277</v>
      </c>
      <c r="X56" s="16">
        <f t="shared" si="6"/>
        <v>-27</v>
      </c>
      <c r="Y56" s="16"/>
      <c r="Z56" s="17"/>
      <c r="AA56" s="43">
        <v>0.25</v>
      </c>
      <c r="AB56" s="43">
        <f t="shared" si="7"/>
        <v>0.67500000000000004</v>
      </c>
      <c r="AC56" s="43">
        <f t="shared" si="8"/>
        <v>0.5625</v>
      </c>
      <c r="AD56" s="43"/>
      <c r="AE56" s="43">
        <f t="shared" si="9"/>
        <v>2.0833333333333301E-2</v>
      </c>
      <c r="AF56" s="43"/>
      <c r="AG56" s="43"/>
    </row>
    <row r="57" spans="1:33" ht="49.5" x14ac:dyDescent="0.2">
      <c r="A57" s="16">
        <v>56</v>
      </c>
      <c r="B57" s="52" t="s">
        <v>27</v>
      </c>
      <c r="C57" s="17" t="s">
        <v>166</v>
      </c>
      <c r="D57" s="18" t="s">
        <v>189</v>
      </c>
      <c r="E57" s="16">
        <v>5</v>
      </c>
      <c r="F57" s="16"/>
      <c r="G57" s="20">
        <v>20</v>
      </c>
      <c r="H57" s="17" t="s">
        <v>21</v>
      </c>
      <c r="I57" s="17" t="s">
        <v>294</v>
      </c>
      <c r="J57" s="16">
        <f>'[1]20 заезд 24.08-28.08.2026'!$E$31</f>
        <v>30</v>
      </c>
      <c r="K57" s="16"/>
      <c r="L57" s="17" t="s">
        <v>17</v>
      </c>
      <c r="M57" s="17"/>
      <c r="N57" s="18">
        <v>45709</v>
      </c>
      <c r="O57" s="17"/>
      <c r="P57" s="20">
        <v>8</v>
      </c>
      <c r="Q57" s="20">
        <v>3</v>
      </c>
      <c r="R57" s="16"/>
      <c r="S57" s="16">
        <f t="shared" ref="S57:S98" si="11">R57-J57</f>
        <v>-30</v>
      </c>
      <c r="T57" s="17"/>
      <c r="U57" s="40" t="s">
        <v>311</v>
      </c>
      <c r="V57" s="16">
        <v>36</v>
      </c>
      <c r="W57" s="17" t="s">
        <v>278</v>
      </c>
      <c r="X57" s="16">
        <f t="shared" si="6"/>
        <v>-30</v>
      </c>
      <c r="Y57" s="16"/>
      <c r="Z57" s="17"/>
      <c r="AA57" s="43">
        <v>0.25</v>
      </c>
      <c r="AB57" s="43">
        <f t="shared" si="7"/>
        <v>0.75</v>
      </c>
      <c r="AC57" s="43">
        <f t="shared" si="8"/>
        <v>0.625</v>
      </c>
      <c r="AD57" s="43"/>
      <c r="AE57" s="43">
        <f t="shared" si="9"/>
        <v>2.0833333333333301E-2</v>
      </c>
      <c r="AF57" s="43"/>
      <c r="AG57" s="43"/>
    </row>
    <row r="58" spans="1:33" ht="99" x14ac:dyDescent="0.2">
      <c r="A58" s="16">
        <v>57</v>
      </c>
      <c r="B58" s="17" t="s">
        <v>188</v>
      </c>
      <c r="C58" s="17" t="s">
        <v>134</v>
      </c>
      <c r="D58" s="18" t="s">
        <v>189</v>
      </c>
      <c r="E58" s="16">
        <v>5</v>
      </c>
      <c r="F58" s="19">
        <f>'[1]20 заезд 24.08-28.08.2026'!$G$31</f>
        <v>13</v>
      </c>
      <c r="G58" s="20">
        <v>20</v>
      </c>
      <c r="H58" s="17" t="s">
        <v>21</v>
      </c>
      <c r="I58" s="17" t="s">
        <v>16</v>
      </c>
      <c r="J58" s="16">
        <f>'[1]20 заезд 24.08-28.08.2026'!$I$31</f>
        <v>25</v>
      </c>
      <c r="K58" s="16"/>
      <c r="L58" s="17" t="s">
        <v>17</v>
      </c>
      <c r="M58" s="17"/>
      <c r="N58" s="18"/>
      <c r="O58" s="17"/>
      <c r="P58" s="20">
        <v>8</v>
      </c>
      <c r="Q58" s="20">
        <v>3</v>
      </c>
      <c r="R58" s="16"/>
      <c r="S58" s="16">
        <f t="shared" si="11"/>
        <v>-25</v>
      </c>
      <c r="T58" s="17"/>
      <c r="U58" s="40" t="s">
        <v>311</v>
      </c>
      <c r="V58" s="16">
        <v>40</v>
      </c>
      <c r="W58" s="27" t="s">
        <v>279</v>
      </c>
      <c r="X58" s="16">
        <f t="shared" si="6"/>
        <v>-25</v>
      </c>
      <c r="Y58" s="16"/>
      <c r="Z58" s="17"/>
      <c r="AA58" s="43">
        <v>0.25</v>
      </c>
      <c r="AB58" s="43">
        <f t="shared" si="7"/>
        <v>0.625</v>
      </c>
      <c r="AC58" s="43">
        <f t="shared" si="8"/>
        <v>0.52083333333333304</v>
      </c>
      <c r="AD58" s="43"/>
      <c r="AE58" s="43">
        <f t="shared" si="9"/>
        <v>2.0833333333333301E-2</v>
      </c>
      <c r="AF58" s="43"/>
      <c r="AG58" s="43"/>
    </row>
    <row r="59" spans="1:33" ht="66" x14ac:dyDescent="0.2">
      <c r="A59" s="16">
        <v>58</v>
      </c>
      <c r="B59" s="52" t="s">
        <v>27</v>
      </c>
      <c r="C59" s="17" t="s">
        <v>57</v>
      </c>
      <c r="D59" s="18" t="s">
        <v>193</v>
      </c>
      <c r="E59" s="16">
        <v>60</v>
      </c>
      <c r="F59" s="19"/>
      <c r="G59" s="20" t="s">
        <v>295</v>
      </c>
      <c r="H59" s="17" t="s">
        <v>15</v>
      </c>
      <c r="I59" s="17" t="s">
        <v>16</v>
      </c>
      <c r="J59" s="16">
        <f>'[1]20 заезд 24.08-28.08.2026'!$Y$31</f>
        <v>25</v>
      </c>
      <c r="K59" s="20">
        <v>2</v>
      </c>
      <c r="L59" s="17" t="s">
        <v>17</v>
      </c>
      <c r="M59" s="16"/>
      <c r="N59" s="18">
        <v>45656</v>
      </c>
      <c r="O59" s="43"/>
      <c r="P59" s="16">
        <v>8</v>
      </c>
      <c r="Q59" s="16">
        <v>3</v>
      </c>
      <c r="R59" s="17"/>
      <c r="S59" s="16">
        <f t="shared" si="11"/>
        <v>-25</v>
      </c>
      <c r="T59" s="43"/>
      <c r="U59" s="40" t="s">
        <v>311</v>
      </c>
      <c r="V59" s="16">
        <v>80</v>
      </c>
      <c r="W59" s="17" t="s">
        <v>278</v>
      </c>
      <c r="X59" s="16">
        <f t="shared" si="6"/>
        <v>-25</v>
      </c>
      <c r="Y59" s="43"/>
      <c r="Z59" s="17"/>
      <c r="AA59" s="43">
        <v>2</v>
      </c>
      <c r="AB59" s="43">
        <f>AA59*J59/12*1.2*0.4</f>
        <v>2</v>
      </c>
      <c r="AC59" s="43"/>
      <c r="AD59" s="43">
        <f>AA59*J59/12</f>
        <v>4.1666666666666696</v>
      </c>
      <c r="AE59" s="43">
        <f t="shared" si="9"/>
        <v>0.16666666666666699</v>
      </c>
      <c r="AF59" s="43"/>
      <c r="AG59" s="43"/>
    </row>
    <row r="60" spans="1:33" ht="82.5" x14ac:dyDescent="0.2">
      <c r="A60" s="16">
        <v>59</v>
      </c>
      <c r="B60" s="52" t="s">
        <v>62</v>
      </c>
      <c r="C60" s="27" t="s">
        <v>97</v>
      </c>
      <c r="D60" s="18" t="s">
        <v>195</v>
      </c>
      <c r="E60" s="16">
        <v>11</v>
      </c>
      <c r="F60" s="16">
        <f>'[1]21 заезд 07.09-11.09.2026'!$G$31</f>
        <v>16</v>
      </c>
      <c r="G60" s="20">
        <v>21.22</v>
      </c>
      <c r="H60" s="17" t="s">
        <v>21</v>
      </c>
      <c r="I60" s="17" t="s">
        <v>16</v>
      </c>
      <c r="J60" s="16">
        <f>'[1]21 заезд 07.09-11.09.2026'!$I$31</f>
        <v>25</v>
      </c>
      <c r="K60" s="16"/>
      <c r="L60" s="17" t="s">
        <v>22</v>
      </c>
      <c r="M60" s="17"/>
      <c r="N60" s="18"/>
      <c r="O60" s="17"/>
      <c r="P60" s="20">
        <v>9</v>
      </c>
      <c r="Q60" s="20">
        <v>3</v>
      </c>
      <c r="R60" s="16"/>
      <c r="S60" s="16">
        <f t="shared" si="11"/>
        <v>-25</v>
      </c>
      <c r="T60" s="17"/>
      <c r="U60" s="40" t="s">
        <v>311</v>
      </c>
      <c r="V60" s="16">
        <v>72</v>
      </c>
      <c r="W60" s="17" t="s">
        <v>279</v>
      </c>
      <c r="X60" s="16">
        <f t="shared" si="6"/>
        <v>-25</v>
      </c>
      <c r="Y60" s="16"/>
      <c r="Z60" s="17"/>
      <c r="AA60" s="43">
        <v>0.5</v>
      </c>
      <c r="AB60" s="43">
        <f>AA60*J60/12*1.2</f>
        <v>1.25</v>
      </c>
      <c r="AC60" s="43">
        <f>AA60*J60/12</f>
        <v>1.0416666666666701</v>
      </c>
      <c r="AD60" s="43"/>
      <c r="AE60" s="43">
        <f t="shared" si="9"/>
        <v>4.1666666666666699E-2</v>
      </c>
      <c r="AF60" s="43"/>
      <c r="AG60" s="43"/>
    </row>
    <row r="61" spans="1:33" ht="99" x14ac:dyDescent="0.2">
      <c r="A61" s="16">
        <v>60</v>
      </c>
      <c r="B61" s="17" t="s">
        <v>202</v>
      </c>
      <c r="C61" s="17" t="s">
        <v>134</v>
      </c>
      <c r="D61" s="17" t="s">
        <v>197</v>
      </c>
      <c r="E61" s="16">
        <v>5</v>
      </c>
      <c r="F61" s="16">
        <f>'[1]21 заезд 07.09-11.09.2026'!$AA$31</f>
        <v>14</v>
      </c>
      <c r="G61" s="20">
        <v>21</v>
      </c>
      <c r="H61" s="17" t="s">
        <v>21</v>
      </c>
      <c r="I61" s="17" t="s">
        <v>16</v>
      </c>
      <c r="J61" s="16">
        <f>'[1]21 заезд 07.09-11.09.2026'!$AC$31</f>
        <v>30</v>
      </c>
      <c r="K61" s="19"/>
      <c r="L61" s="17" t="s">
        <v>17</v>
      </c>
      <c r="M61" s="17"/>
      <c r="N61" s="18"/>
      <c r="O61" s="59"/>
      <c r="P61" s="20">
        <v>9</v>
      </c>
      <c r="Q61" s="20">
        <v>3</v>
      </c>
      <c r="R61" s="19"/>
      <c r="S61" s="16">
        <f t="shared" si="11"/>
        <v>-30</v>
      </c>
      <c r="T61" s="59"/>
      <c r="U61" s="40" t="s">
        <v>311</v>
      </c>
      <c r="V61" s="16">
        <v>40</v>
      </c>
      <c r="W61" s="27" t="s">
        <v>279</v>
      </c>
      <c r="X61" s="16">
        <f t="shared" si="6"/>
        <v>-30</v>
      </c>
      <c r="Y61" s="16"/>
      <c r="Z61" s="17"/>
      <c r="AA61" s="43">
        <v>0.25</v>
      </c>
      <c r="AB61" s="43">
        <f>AA61*J61/12*1.2</f>
        <v>0.75</v>
      </c>
      <c r="AC61" s="43">
        <f>AA61*J61/12</f>
        <v>0.625</v>
      </c>
      <c r="AD61" s="43"/>
      <c r="AE61" s="43">
        <f t="shared" si="9"/>
        <v>2.0833333333333301E-2</v>
      </c>
      <c r="AF61" s="43"/>
      <c r="AG61" s="43"/>
    </row>
    <row r="62" spans="1:33" ht="66" x14ac:dyDescent="0.2">
      <c r="A62" s="16">
        <v>61</v>
      </c>
      <c r="B62" s="17" t="s">
        <v>200</v>
      </c>
      <c r="C62" s="17" t="s">
        <v>201</v>
      </c>
      <c r="D62" s="18" t="s">
        <v>197</v>
      </c>
      <c r="E62" s="16">
        <v>5</v>
      </c>
      <c r="F62" s="19">
        <f>'[1]21 заезд 07.09-11.09.2026'!$S$31</f>
        <v>15</v>
      </c>
      <c r="G62" s="20">
        <v>21</v>
      </c>
      <c r="H62" s="17" t="s">
        <v>21</v>
      </c>
      <c r="I62" s="17" t="s">
        <v>16</v>
      </c>
      <c r="J62" s="16">
        <f>'[1]21 заезд 07.09-11.09.2026'!$U$31</f>
        <v>29</v>
      </c>
      <c r="K62" s="20">
        <v>4</v>
      </c>
      <c r="L62" s="56" t="s">
        <v>17</v>
      </c>
      <c r="M62" s="16"/>
      <c r="N62" s="18"/>
      <c r="O62" s="16"/>
      <c r="P62" s="16">
        <v>9</v>
      </c>
      <c r="Q62" s="16">
        <v>3</v>
      </c>
      <c r="R62" s="16"/>
      <c r="S62" s="16">
        <f t="shared" si="11"/>
        <v>-29</v>
      </c>
      <c r="T62" s="16"/>
      <c r="U62" s="40" t="s">
        <v>311</v>
      </c>
      <c r="V62" s="17">
        <v>40</v>
      </c>
      <c r="W62" s="43" t="s">
        <v>277</v>
      </c>
      <c r="X62" s="42">
        <f t="shared" si="6"/>
        <v>-29</v>
      </c>
      <c r="Y62" s="43"/>
      <c r="Z62" s="43"/>
      <c r="AA62" s="43">
        <v>0.25</v>
      </c>
      <c r="AB62" s="43">
        <f>AA62*J62/12*1.2</f>
        <v>0.72499999999999998</v>
      </c>
      <c r="AC62" s="43">
        <f>AA62*J62/12</f>
        <v>0.60416666666666696</v>
      </c>
      <c r="AD62" s="43"/>
      <c r="AE62" s="43">
        <f t="shared" si="9"/>
        <v>2.0833333333333301E-2</v>
      </c>
      <c r="AF62" s="43"/>
      <c r="AG62" s="43"/>
    </row>
    <row r="63" spans="1:33" ht="66" x14ac:dyDescent="0.2">
      <c r="A63" s="16">
        <v>62</v>
      </c>
      <c r="B63" s="52" t="s">
        <v>27</v>
      </c>
      <c r="C63" s="17" t="s">
        <v>60</v>
      </c>
      <c r="D63" s="18" t="s">
        <v>204</v>
      </c>
      <c r="E63" s="16">
        <v>60</v>
      </c>
      <c r="F63" s="16"/>
      <c r="G63" s="20" t="s">
        <v>295</v>
      </c>
      <c r="H63" s="17" t="s">
        <v>15</v>
      </c>
      <c r="I63" s="17" t="s">
        <v>16</v>
      </c>
      <c r="J63" s="16">
        <f>'[1]21 заезд 07.09-11.09.2026'!$AO$31</f>
        <v>25</v>
      </c>
      <c r="K63" s="19"/>
      <c r="L63" s="17" t="s">
        <v>17</v>
      </c>
      <c r="M63" s="17"/>
      <c r="N63" s="18"/>
      <c r="O63" s="27"/>
      <c r="P63" s="20">
        <v>9</v>
      </c>
      <c r="Q63" s="20">
        <v>3</v>
      </c>
      <c r="R63" s="19"/>
      <c r="S63" s="16">
        <f t="shared" si="11"/>
        <v>-25</v>
      </c>
      <c r="T63" s="27"/>
      <c r="U63" s="40" t="s">
        <v>311</v>
      </c>
      <c r="V63" s="16">
        <v>80</v>
      </c>
      <c r="W63" s="17" t="s">
        <v>279</v>
      </c>
      <c r="X63" s="16">
        <f t="shared" si="6"/>
        <v>-25</v>
      </c>
      <c r="Y63" s="16"/>
      <c r="Z63" s="17"/>
      <c r="AA63" s="43">
        <v>2</v>
      </c>
      <c r="AB63" s="43">
        <f>AA63*J63/12*1.2*0.4</f>
        <v>2</v>
      </c>
      <c r="AC63" s="43"/>
      <c r="AD63" s="43">
        <f>AA63*J63/12</f>
        <v>4.1666666666666696</v>
      </c>
      <c r="AE63" s="43">
        <f t="shared" si="9"/>
        <v>0.16666666666666699</v>
      </c>
      <c r="AF63" s="43"/>
      <c r="AG63" s="43"/>
    </row>
    <row r="64" spans="1:33" ht="66" x14ac:dyDescent="0.2">
      <c r="A64" s="16">
        <v>63</v>
      </c>
      <c r="B64" s="17" t="s">
        <v>119</v>
      </c>
      <c r="C64" s="27" t="s">
        <v>120</v>
      </c>
      <c r="D64" s="17" t="s">
        <v>205</v>
      </c>
      <c r="E64" s="16">
        <v>11</v>
      </c>
      <c r="F64" s="16">
        <f>'[1]22 заезд 14.09-18.09.2026'!$G$31</f>
        <v>16</v>
      </c>
      <c r="G64" s="20">
        <v>22.23</v>
      </c>
      <c r="H64" s="17" t="s">
        <v>21</v>
      </c>
      <c r="I64" s="17" t="s">
        <v>16</v>
      </c>
      <c r="J64" s="16">
        <f>'[1]22 заезд 14.09-18.09.2026'!$I$31</f>
        <v>25</v>
      </c>
      <c r="K64" s="16"/>
      <c r="L64" s="17" t="s">
        <v>22</v>
      </c>
      <c r="M64" s="17"/>
      <c r="N64" s="18">
        <v>45796</v>
      </c>
      <c r="O64" s="17"/>
      <c r="P64" s="20">
        <v>9</v>
      </c>
      <c r="Q64" s="20">
        <v>3</v>
      </c>
      <c r="R64" s="16"/>
      <c r="S64" s="16">
        <f t="shared" si="11"/>
        <v>-25</v>
      </c>
      <c r="T64" s="17"/>
      <c r="U64" s="40" t="s">
        <v>311</v>
      </c>
      <c r="V64" s="16">
        <v>72</v>
      </c>
      <c r="W64" s="17" t="s">
        <v>278</v>
      </c>
      <c r="X64" s="16">
        <f t="shared" si="6"/>
        <v>-25</v>
      </c>
      <c r="Y64" s="16"/>
      <c r="Z64" s="17"/>
      <c r="AA64" s="43">
        <v>0.5</v>
      </c>
      <c r="AB64" s="43">
        <f>AA64*J64/12*1.2</f>
        <v>1.25</v>
      </c>
      <c r="AC64" s="43">
        <f>AA64*J64/12</f>
        <v>1.0416666666666701</v>
      </c>
      <c r="AD64" s="43"/>
      <c r="AE64" s="43">
        <f t="shared" si="9"/>
        <v>4.1666666666666699E-2</v>
      </c>
      <c r="AF64" s="43"/>
      <c r="AG64" s="43"/>
    </row>
    <row r="65" spans="1:33" ht="115.5" x14ac:dyDescent="0.2">
      <c r="A65" s="16">
        <v>64</v>
      </c>
      <c r="B65" s="17" t="s">
        <v>141</v>
      </c>
      <c r="C65" s="17" t="s">
        <v>134</v>
      </c>
      <c r="D65" s="18" t="s">
        <v>206</v>
      </c>
      <c r="E65" s="16">
        <v>5</v>
      </c>
      <c r="F65" s="16">
        <f>'[1]22 заезд 14.09-18.09.2026'!$O$31</f>
        <v>16</v>
      </c>
      <c r="G65" s="20">
        <v>22</v>
      </c>
      <c r="H65" s="17" t="s">
        <v>21</v>
      </c>
      <c r="I65" s="17" t="s">
        <v>16</v>
      </c>
      <c r="J65" s="16">
        <f>'[1]22 заезд 14.09-18.09.2026'!$Q$31</f>
        <v>30</v>
      </c>
      <c r="K65" s="19"/>
      <c r="L65" s="17" t="s">
        <v>17</v>
      </c>
      <c r="M65" s="17"/>
      <c r="N65" s="18"/>
      <c r="O65" s="19"/>
      <c r="P65" s="20">
        <v>9</v>
      </c>
      <c r="Q65" s="20">
        <v>3</v>
      </c>
      <c r="R65" s="19"/>
      <c r="S65" s="16">
        <f t="shared" si="11"/>
        <v>-30</v>
      </c>
      <c r="T65" s="19"/>
      <c r="U65" s="40" t="s">
        <v>311</v>
      </c>
      <c r="V65" s="16">
        <v>40</v>
      </c>
      <c r="W65" s="27" t="s">
        <v>279</v>
      </c>
      <c r="X65" s="16">
        <f t="shared" si="6"/>
        <v>-30</v>
      </c>
      <c r="Y65" s="16"/>
      <c r="Z65" s="17"/>
      <c r="AA65" s="43">
        <v>0.25</v>
      </c>
      <c r="AB65" s="43">
        <f>AA65*J65/12*1.2</f>
        <v>0.75</v>
      </c>
      <c r="AC65" s="43">
        <f>AA65*J65/12</f>
        <v>0.625</v>
      </c>
      <c r="AD65" s="43"/>
      <c r="AE65" s="43">
        <f t="shared" si="9"/>
        <v>2.0833333333333301E-2</v>
      </c>
      <c r="AF65" s="43"/>
      <c r="AG65" s="43"/>
    </row>
    <row r="66" spans="1:33" ht="82.5" x14ac:dyDescent="0.2">
      <c r="A66" s="16">
        <v>65</v>
      </c>
      <c r="B66" s="52" t="s">
        <v>62</v>
      </c>
      <c r="C66" s="27" t="s">
        <v>63</v>
      </c>
      <c r="D66" s="18" t="s">
        <v>211</v>
      </c>
      <c r="E66" s="16">
        <v>60</v>
      </c>
      <c r="F66" s="19"/>
      <c r="G66" s="20" t="s">
        <v>295</v>
      </c>
      <c r="H66" s="17" t="s">
        <v>15</v>
      </c>
      <c r="I66" s="17" t="s">
        <v>16</v>
      </c>
      <c r="J66" s="16">
        <f>'[1]22 заезд 14.09-18.09.2026'!$AG$31</f>
        <v>25</v>
      </c>
      <c r="K66" s="16"/>
      <c r="L66" s="17" t="s">
        <v>17</v>
      </c>
      <c r="M66" s="17"/>
      <c r="N66" s="18">
        <v>45691</v>
      </c>
      <c r="O66" s="17"/>
      <c r="P66" s="20">
        <v>9</v>
      </c>
      <c r="Q66" s="20">
        <v>3</v>
      </c>
      <c r="R66" s="16"/>
      <c r="S66" s="16">
        <f t="shared" si="11"/>
        <v>-25</v>
      </c>
      <c r="T66" s="17"/>
      <c r="U66" s="40" t="s">
        <v>311</v>
      </c>
      <c r="V66" s="16">
        <v>80</v>
      </c>
      <c r="W66" s="17" t="s">
        <v>278</v>
      </c>
      <c r="X66" s="16">
        <f t="shared" ref="X66:X97" si="12">Y66-J66</f>
        <v>-25</v>
      </c>
      <c r="Y66" s="16"/>
      <c r="Z66" s="17"/>
      <c r="AA66" s="43">
        <v>2</v>
      </c>
      <c r="AB66" s="43">
        <f>AA66*J66/12*1.2*0.4</f>
        <v>2</v>
      </c>
      <c r="AC66" s="43"/>
      <c r="AD66" s="43">
        <f>AA66*J66/12</f>
        <v>4.1666666666666696</v>
      </c>
      <c r="AE66" s="43">
        <f t="shared" ref="AE66:AE98" si="13">AA66/12</f>
        <v>0.16666666666666699</v>
      </c>
      <c r="AF66" s="43"/>
      <c r="AG66" s="43"/>
    </row>
    <row r="67" spans="1:33" ht="66" x14ac:dyDescent="0.2">
      <c r="A67" s="16">
        <v>66</v>
      </c>
      <c r="B67" s="17" t="s">
        <v>23</v>
      </c>
      <c r="C67" s="17" t="s">
        <v>24</v>
      </c>
      <c r="D67" s="18" t="s">
        <v>212</v>
      </c>
      <c r="E67" s="16">
        <v>11</v>
      </c>
      <c r="F67" s="16">
        <f>'[1]23 заезд 21.09-25.09.2026'!$G$31</f>
        <v>16</v>
      </c>
      <c r="G67" s="20">
        <v>23.24</v>
      </c>
      <c r="H67" s="17" t="s">
        <v>21</v>
      </c>
      <c r="I67" s="17" t="s">
        <v>16</v>
      </c>
      <c r="J67" s="16">
        <f>'[1]23 заезд 21.09-25.09.2026'!$I$31</f>
        <v>25</v>
      </c>
      <c r="K67" s="16"/>
      <c r="L67" s="17" t="s">
        <v>22</v>
      </c>
      <c r="M67" s="17"/>
      <c r="N67" s="18">
        <v>45723</v>
      </c>
      <c r="O67" s="17"/>
      <c r="P67" s="20">
        <v>9</v>
      </c>
      <c r="Q67" s="20">
        <v>3</v>
      </c>
      <c r="R67" s="16"/>
      <c r="S67" s="16">
        <f t="shared" si="11"/>
        <v>-25</v>
      </c>
      <c r="T67" s="17"/>
      <c r="U67" s="40" t="s">
        <v>311</v>
      </c>
      <c r="V67" s="16">
        <v>72</v>
      </c>
      <c r="W67" s="17" t="s">
        <v>278</v>
      </c>
      <c r="X67" s="16">
        <f t="shared" si="12"/>
        <v>-25</v>
      </c>
      <c r="Y67" s="16"/>
      <c r="Z67" s="17"/>
      <c r="AA67" s="43">
        <v>0.5</v>
      </c>
      <c r="AB67" s="43">
        <f>AA67*J67/12*1.2</f>
        <v>1.25</v>
      </c>
      <c r="AC67" s="43">
        <f>AA67*J67/12</f>
        <v>1.0416666666666701</v>
      </c>
      <c r="AD67" s="43"/>
      <c r="AE67" s="43">
        <f t="shared" si="13"/>
        <v>4.1666666666666699E-2</v>
      </c>
      <c r="AF67" s="43"/>
      <c r="AG67" s="43"/>
    </row>
    <row r="68" spans="1:33" ht="82.5" x14ac:dyDescent="0.2">
      <c r="A68" s="16">
        <v>67</v>
      </c>
      <c r="B68" s="17" t="s">
        <v>43</v>
      </c>
      <c r="C68" s="27" t="s">
        <v>44</v>
      </c>
      <c r="D68" s="18" t="s">
        <v>212</v>
      </c>
      <c r="E68" s="16">
        <v>11</v>
      </c>
      <c r="F68" s="19">
        <f>'[1]23 заезд 21.09-25.09.2026'!$K$31</f>
        <v>16</v>
      </c>
      <c r="G68" s="20">
        <v>23.24</v>
      </c>
      <c r="H68" s="17" t="s">
        <v>21</v>
      </c>
      <c r="I68" s="17" t="s">
        <v>16</v>
      </c>
      <c r="J68" s="16">
        <f>'[1]23 заезд 21.09-25.09.2026'!$M$31</f>
        <v>25</v>
      </c>
      <c r="K68" s="16"/>
      <c r="L68" s="17" t="s">
        <v>22</v>
      </c>
      <c r="M68" s="17"/>
      <c r="N68" s="18"/>
      <c r="O68" s="17"/>
      <c r="P68" s="20">
        <v>9</v>
      </c>
      <c r="Q68" s="20">
        <v>3</v>
      </c>
      <c r="R68" s="16"/>
      <c r="S68" s="16">
        <f t="shared" si="11"/>
        <v>-25</v>
      </c>
      <c r="T68" s="17"/>
      <c r="U68" s="40" t="s">
        <v>311</v>
      </c>
      <c r="V68" s="16">
        <v>72</v>
      </c>
      <c r="W68" s="17" t="s">
        <v>277</v>
      </c>
      <c r="X68" s="16">
        <f t="shared" si="12"/>
        <v>-25</v>
      </c>
      <c r="Y68" s="16"/>
      <c r="Z68" s="17"/>
      <c r="AA68" s="43">
        <v>0.5</v>
      </c>
      <c r="AB68" s="43">
        <f>AA68*J68/12*1.2</f>
        <v>1.25</v>
      </c>
      <c r="AC68" s="43">
        <f>AA68*J68/12</f>
        <v>1.0416666666666701</v>
      </c>
      <c r="AD68" s="43"/>
      <c r="AE68" s="43">
        <f t="shared" si="13"/>
        <v>4.1666666666666699E-2</v>
      </c>
      <c r="AF68" s="43"/>
      <c r="AG68" s="43"/>
    </row>
    <row r="69" spans="1:33" ht="82.5" x14ac:dyDescent="0.2">
      <c r="A69" s="16">
        <v>68</v>
      </c>
      <c r="B69" s="17" t="s">
        <v>80</v>
      </c>
      <c r="C69" s="17" t="s">
        <v>121</v>
      </c>
      <c r="D69" s="17" t="s">
        <v>212</v>
      </c>
      <c r="E69" s="16">
        <v>11</v>
      </c>
      <c r="F69" s="16">
        <f>'[1]23 заезд 21.09-25.09.2026'!$O$31</f>
        <v>17</v>
      </c>
      <c r="G69" s="56">
        <v>23.24</v>
      </c>
      <c r="H69" s="17" t="s">
        <v>21</v>
      </c>
      <c r="I69" s="17" t="s">
        <v>16</v>
      </c>
      <c r="J69" s="16">
        <f>'[1]23 заезд 21.09-25.09.2026'!$Q$31</f>
        <v>25</v>
      </c>
      <c r="K69" s="16"/>
      <c r="L69" s="17" t="s">
        <v>22</v>
      </c>
      <c r="M69" s="17"/>
      <c r="N69" s="18">
        <v>45657</v>
      </c>
      <c r="O69" s="17"/>
      <c r="P69" s="20">
        <v>9</v>
      </c>
      <c r="Q69" s="20">
        <v>3</v>
      </c>
      <c r="R69" s="16"/>
      <c r="S69" s="16">
        <f t="shared" si="11"/>
        <v>-25</v>
      </c>
      <c r="T69" s="17"/>
      <c r="U69" s="40" t="s">
        <v>311</v>
      </c>
      <c r="V69" s="16">
        <v>72</v>
      </c>
      <c r="W69" s="17" t="s">
        <v>278</v>
      </c>
      <c r="X69" s="16">
        <f t="shared" si="12"/>
        <v>-25</v>
      </c>
      <c r="Y69" s="16"/>
      <c r="Z69" s="17"/>
      <c r="AA69" s="43">
        <v>0.5</v>
      </c>
      <c r="AB69" s="43">
        <f>AA69*J69/12*1.2</f>
        <v>1.25</v>
      </c>
      <c r="AC69" s="43">
        <f>AA69*J69/12</f>
        <v>1.0416666666666701</v>
      </c>
      <c r="AD69" s="43"/>
      <c r="AE69" s="43">
        <f t="shared" si="13"/>
        <v>4.1666666666666699E-2</v>
      </c>
      <c r="AF69" s="43"/>
      <c r="AG69" s="43"/>
    </row>
    <row r="70" spans="1:33" ht="82.5" x14ac:dyDescent="0.2">
      <c r="A70" s="16">
        <v>69</v>
      </c>
      <c r="B70" s="17" t="s">
        <v>75</v>
      </c>
      <c r="C70" s="27" t="s">
        <v>76</v>
      </c>
      <c r="D70" s="18" t="s">
        <v>216</v>
      </c>
      <c r="E70" s="16">
        <v>60</v>
      </c>
      <c r="F70" s="16"/>
      <c r="G70" s="20" t="s">
        <v>295</v>
      </c>
      <c r="H70" s="17" t="s">
        <v>15</v>
      </c>
      <c r="I70" s="17" t="s">
        <v>16</v>
      </c>
      <c r="J70" s="16">
        <f>'[1]23 заезд 21.09-25.09.2026'!$Y$31</f>
        <v>25</v>
      </c>
      <c r="K70" s="16"/>
      <c r="L70" s="17" t="s">
        <v>17</v>
      </c>
      <c r="M70" s="17"/>
      <c r="N70" s="18">
        <v>45678</v>
      </c>
      <c r="O70" s="17"/>
      <c r="P70" s="20">
        <v>9</v>
      </c>
      <c r="Q70" s="20">
        <v>3</v>
      </c>
      <c r="R70" s="16"/>
      <c r="S70" s="16">
        <f t="shared" si="11"/>
        <v>-25</v>
      </c>
      <c r="T70" s="17"/>
      <c r="U70" s="40" t="s">
        <v>311</v>
      </c>
      <c r="V70" s="16">
        <v>80</v>
      </c>
      <c r="W70" s="17" t="s">
        <v>283</v>
      </c>
      <c r="X70" s="16">
        <f t="shared" si="12"/>
        <v>-25</v>
      </c>
      <c r="Y70" s="16"/>
      <c r="Z70" s="17"/>
      <c r="AA70" s="43">
        <v>2</v>
      </c>
      <c r="AB70" s="43">
        <f>AA70*J70/12*1.2*0.4</f>
        <v>2</v>
      </c>
      <c r="AC70" s="43"/>
      <c r="AD70" s="43">
        <f>AA70*J70/12</f>
        <v>4.1666666666666696</v>
      </c>
      <c r="AE70" s="43">
        <f t="shared" si="13"/>
        <v>0.16666666666666699</v>
      </c>
      <c r="AF70" s="43"/>
      <c r="AG70" s="43"/>
    </row>
    <row r="71" spans="1:33" ht="82.5" x14ac:dyDescent="0.2">
      <c r="A71" s="16">
        <v>70</v>
      </c>
      <c r="B71" s="52" t="s">
        <v>75</v>
      </c>
      <c r="C71" s="17" t="s">
        <v>171</v>
      </c>
      <c r="D71" s="17" t="s">
        <v>217</v>
      </c>
      <c r="E71" s="16">
        <v>11</v>
      </c>
      <c r="F71" s="16">
        <f>'[1]24 заезд 28.09-02.10.2026'!$C$31</f>
        <v>17</v>
      </c>
      <c r="G71" s="20">
        <v>24.25</v>
      </c>
      <c r="H71" s="17" t="s">
        <v>21</v>
      </c>
      <c r="I71" s="17" t="s">
        <v>16</v>
      </c>
      <c r="J71" s="16">
        <f>'[1]24 заезд 28.09-02.10.2026'!$E$31</f>
        <v>25</v>
      </c>
      <c r="K71" s="16"/>
      <c r="L71" s="17" t="s">
        <v>22</v>
      </c>
      <c r="M71" s="17"/>
      <c r="N71" s="18"/>
      <c r="O71" s="27"/>
      <c r="P71" s="20">
        <v>9</v>
      </c>
      <c r="Q71" s="20">
        <v>3</v>
      </c>
      <c r="R71" s="16"/>
      <c r="S71" s="16">
        <f t="shared" si="11"/>
        <v>-25</v>
      </c>
      <c r="T71" s="27"/>
      <c r="U71" s="40" t="s">
        <v>311</v>
      </c>
      <c r="V71" s="16">
        <v>72</v>
      </c>
      <c r="W71" s="17" t="s">
        <v>279</v>
      </c>
      <c r="X71" s="16">
        <f t="shared" si="12"/>
        <v>-25</v>
      </c>
      <c r="Y71" s="16"/>
      <c r="Z71" s="17"/>
      <c r="AA71" s="43">
        <v>0.5</v>
      </c>
      <c r="AB71" s="43">
        <f>AA71*J71/12*1.2</f>
        <v>1.25</v>
      </c>
      <c r="AC71" s="43">
        <f>AA71*J71/12</f>
        <v>1.0416666666666701</v>
      </c>
      <c r="AD71" s="43"/>
      <c r="AE71" s="43">
        <f t="shared" si="13"/>
        <v>4.1666666666666699E-2</v>
      </c>
      <c r="AF71" s="43"/>
      <c r="AG71" s="43"/>
    </row>
    <row r="72" spans="1:33" ht="49.5" x14ac:dyDescent="0.2">
      <c r="A72" s="16">
        <v>71</v>
      </c>
      <c r="B72" s="52" t="s">
        <v>27</v>
      </c>
      <c r="C72" s="17" t="s">
        <v>219</v>
      </c>
      <c r="D72" s="18" t="s">
        <v>220</v>
      </c>
      <c r="E72" s="16">
        <v>60</v>
      </c>
      <c r="F72" s="19"/>
      <c r="G72" s="20" t="s">
        <v>295</v>
      </c>
      <c r="H72" s="17" t="s">
        <v>15</v>
      </c>
      <c r="I72" s="17" t="s">
        <v>320</v>
      </c>
      <c r="J72" s="16">
        <f>'[1]24 заезд 28.09-02.10.2026'!$U$31</f>
        <v>0</v>
      </c>
      <c r="K72" s="19"/>
      <c r="L72" s="17" t="s">
        <v>17</v>
      </c>
      <c r="M72" s="17"/>
      <c r="N72" s="18"/>
      <c r="O72" s="27"/>
      <c r="P72" s="20">
        <v>10</v>
      </c>
      <c r="Q72" s="20">
        <v>4</v>
      </c>
      <c r="R72" s="19"/>
      <c r="S72" s="16">
        <f t="shared" si="11"/>
        <v>0</v>
      </c>
      <c r="T72" s="27"/>
      <c r="U72" s="40" t="s">
        <v>311</v>
      </c>
      <c r="V72" s="16">
        <v>80</v>
      </c>
      <c r="W72" s="17" t="s">
        <v>279</v>
      </c>
      <c r="X72" s="16">
        <f t="shared" si="12"/>
        <v>0</v>
      </c>
      <c r="Y72" s="16"/>
      <c r="Z72" s="17"/>
      <c r="AA72" s="43">
        <v>2</v>
      </c>
      <c r="AB72" s="43">
        <f>AA72*J72/12*1.2*0.4</f>
        <v>0</v>
      </c>
      <c r="AC72" s="43"/>
      <c r="AD72" s="43">
        <f>AA72*J72/12</f>
        <v>0</v>
      </c>
      <c r="AE72" s="43">
        <f t="shared" si="13"/>
        <v>0.16666666666666699</v>
      </c>
      <c r="AF72" s="43"/>
      <c r="AG72" s="43"/>
    </row>
    <row r="73" spans="1:33" ht="66" x14ac:dyDescent="0.2">
      <c r="A73" s="16">
        <v>72</v>
      </c>
      <c r="B73" s="17" t="s">
        <v>45</v>
      </c>
      <c r="C73" s="17" t="s">
        <v>146</v>
      </c>
      <c r="D73" s="17" t="s">
        <v>221</v>
      </c>
      <c r="E73" s="16">
        <v>11</v>
      </c>
      <c r="F73" s="16">
        <f>'[1]25 заезд 05.10-09.10.2026'!$O$31</f>
        <v>19</v>
      </c>
      <c r="G73" s="20">
        <v>25.26</v>
      </c>
      <c r="H73" s="17" t="s">
        <v>21</v>
      </c>
      <c r="I73" s="17" t="s">
        <v>16</v>
      </c>
      <c r="J73" s="16">
        <f>'[1]25 заезд 05.10-09.10.2026'!$Q$31</f>
        <v>28</v>
      </c>
      <c r="K73" s="16"/>
      <c r="L73" s="17" t="s">
        <v>22</v>
      </c>
      <c r="M73" s="17"/>
      <c r="N73" s="18">
        <v>45796</v>
      </c>
      <c r="O73" s="17"/>
      <c r="P73" s="20">
        <v>10</v>
      </c>
      <c r="Q73" s="20">
        <v>4</v>
      </c>
      <c r="R73" s="16"/>
      <c r="S73" s="16">
        <f t="shared" si="11"/>
        <v>-28</v>
      </c>
      <c r="T73" s="17"/>
      <c r="U73" s="40" t="s">
        <v>311</v>
      </c>
      <c r="V73" s="16">
        <v>72</v>
      </c>
      <c r="W73" s="17" t="s">
        <v>278</v>
      </c>
      <c r="X73" s="16">
        <f t="shared" si="12"/>
        <v>-28</v>
      </c>
      <c r="Y73" s="16"/>
      <c r="Z73" s="17"/>
      <c r="AA73" s="43">
        <v>0.5</v>
      </c>
      <c r="AB73" s="43">
        <f t="shared" ref="AB73:AB98" si="14">AA73*J73/12*1.2</f>
        <v>1.4</v>
      </c>
      <c r="AC73" s="43">
        <f t="shared" ref="AC73:AC98" si="15">AA73*J73/12</f>
        <v>1.1666666666666701</v>
      </c>
      <c r="AD73" s="43"/>
      <c r="AE73" s="43">
        <f t="shared" si="13"/>
        <v>4.1666666666666699E-2</v>
      </c>
      <c r="AF73" s="43"/>
      <c r="AG73" s="43"/>
    </row>
    <row r="74" spans="1:33" ht="66" x14ac:dyDescent="0.2">
      <c r="A74" s="16">
        <v>73</v>
      </c>
      <c r="B74" s="17" t="s">
        <v>67</v>
      </c>
      <c r="C74" s="17" t="s">
        <v>147</v>
      </c>
      <c r="D74" s="27" t="s">
        <v>222</v>
      </c>
      <c r="E74" s="16">
        <v>5</v>
      </c>
      <c r="F74" s="19">
        <f>'[1]25 заезд 05.10-09.10.2026'!$W$31</f>
        <v>12</v>
      </c>
      <c r="G74" s="20">
        <v>25</v>
      </c>
      <c r="H74" s="17" t="s">
        <v>21</v>
      </c>
      <c r="I74" s="17" t="s">
        <v>16</v>
      </c>
      <c r="J74" s="16">
        <f>'[1]25 заезд 05.10-09.10.2026'!$Y$31</f>
        <v>26</v>
      </c>
      <c r="K74" s="16"/>
      <c r="L74" s="17" t="s">
        <v>17</v>
      </c>
      <c r="M74" s="17"/>
      <c r="N74" s="18">
        <v>45773</v>
      </c>
      <c r="O74" s="17"/>
      <c r="P74" s="20">
        <v>10</v>
      </c>
      <c r="Q74" s="20">
        <v>4</v>
      </c>
      <c r="R74" s="16"/>
      <c r="S74" s="16">
        <f t="shared" si="11"/>
        <v>-26</v>
      </c>
      <c r="T74" s="17"/>
      <c r="U74" s="40" t="s">
        <v>311</v>
      </c>
      <c r="V74" s="16">
        <v>40</v>
      </c>
      <c r="W74" s="17" t="s">
        <v>278</v>
      </c>
      <c r="X74" s="16">
        <f t="shared" si="12"/>
        <v>-26</v>
      </c>
      <c r="Y74" s="16"/>
      <c r="Z74" s="17"/>
      <c r="AA74" s="43">
        <v>0.25</v>
      </c>
      <c r="AB74" s="43">
        <f t="shared" si="14"/>
        <v>0.65</v>
      </c>
      <c r="AC74" s="43">
        <f t="shared" si="15"/>
        <v>0.54166666666666696</v>
      </c>
      <c r="AD74" s="43"/>
      <c r="AE74" s="43">
        <f t="shared" si="13"/>
        <v>2.0833333333333301E-2</v>
      </c>
      <c r="AF74" s="43"/>
      <c r="AG74" s="43"/>
    </row>
    <row r="75" spans="1:33" ht="66" x14ac:dyDescent="0.2">
      <c r="A75" s="16">
        <v>74</v>
      </c>
      <c r="B75" s="17" t="s">
        <v>67</v>
      </c>
      <c r="C75" s="17" t="s">
        <v>68</v>
      </c>
      <c r="D75" s="18" t="s">
        <v>224</v>
      </c>
      <c r="E75" s="16">
        <v>5</v>
      </c>
      <c r="F75" s="19">
        <f>'[1]26 заезд 12.10-16.10.2026'!$C$31</f>
        <v>18</v>
      </c>
      <c r="G75" s="20">
        <v>26</v>
      </c>
      <c r="H75" s="17" t="s">
        <v>21</v>
      </c>
      <c r="I75" s="17" t="s">
        <v>16</v>
      </c>
      <c r="J75" s="16">
        <f>'[1]26 заезд 12.10-16.10.2026'!$E$31</f>
        <v>26</v>
      </c>
      <c r="K75" s="16"/>
      <c r="L75" s="17" t="s">
        <v>17</v>
      </c>
      <c r="M75" s="17"/>
      <c r="N75" s="18">
        <v>45723</v>
      </c>
      <c r="O75" s="17"/>
      <c r="P75" s="20">
        <v>10</v>
      </c>
      <c r="Q75" s="20">
        <v>4</v>
      </c>
      <c r="R75" s="16"/>
      <c r="S75" s="16">
        <f t="shared" si="11"/>
        <v>-26</v>
      </c>
      <c r="T75" s="17"/>
      <c r="U75" s="40" t="s">
        <v>311</v>
      </c>
      <c r="V75" s="16">
        <v>36</v>
      </c>
      <c r="W75" s="17" t="s">
        <v>278</v>
      </c>
      <c r="X75" s="16">
        <f t="shared" si="12"/>
        <v>-26</v>
      </c>
      <c r="Y75" s="16"/>
      <c r="Z75" s="17"/>
      <c r="AA75" s="43">
        <v>0.25</v>
      </c>
      <c r="AB75" s="43">
        <f t="shared" si="14"/>
        <v>0.65</v>
      </c>
      <c r="AC75" s="43">
        <f t="shared" si="15"/>
        <v>0.54166666666666696</v>
      </c>
      <c r="AD75" s="43"/>
      <c r="AE75" s="43">
        <f t="shared" si="13"/>
        <v>2.0833333333333301E-2</v>
      </c>
      <c r="AF75" s="43"/>
      <c r="AG75" s="43"/>
    </row>
    <row r="76" spans="1:33" ht="99" x14ac:dyDescent="0.2">
      <c r="A76" s="16">
        <v>75</v>
      </c>
      <c r="B76" s="17" t="s">
        <v>188</v>
      </c>
      <c r="C76" s="17" t="s">
        <v>134</v>
      </c>
      <c r="D76" s="18" t="s">
        <v>224</v>
      </c>
      <c r="E76" s="16">
        <v>5</v>
      </c>
      <c r="F76" s="19">
        <f>'[1]26 заезд 12.10-16.10.2026'!$G$31</f>
        <v>13</v>
      </c>
      <c r="G76" s="20">
        <v>26</v>
      </c>
      <c r="H76" s="17" t="s">
        <v>21</v>
      </c>
      <c r="I76" s="17" t="s">
        <v>16</v>
      </c>
      <c r="J76" s="16">
        <f>'[1]26 заезд 12.10-16.10.2026'!$I$31</f>
        <v>25</v>
      </c>
      <c r="K76" s="16"/>
      <c r="L76" s="17" t="s">
        <v>17</v>
      </c>
      <c r="M76" s="17"/>
      <c r="N76" s="18"/>
      <c r="O76" s="17"/>
      <c r="P76" s="20">
        <v>10</v>
      </c>
      <c r="Q76" s="20">
        <v>4</v>
      </c>
      <c r="R76" s="16"/>
      <c r="S76" s="16">
        <f t="shared" si="11"/>
        <v>-25</v>
      </c>
      <c r="T76" s="17"/>
      <c r="U76" s="40" t="s">
        <v>311</v>
      </c>
      <c r="V76" s="16">
        <v>40</v>
      </c>
      <c r="W76" s="27" t="s">
        <v>279</v>
      </c>
      <c r="X76" s="16">
        <f t="shared" si="12"/>
        <v>-25</v>
      </c>
      <c r="Y76" s="16"/>
      <c r="Z76" s="17"/>
      <c r="AA76" s="43">
        <v>0.25</v>
      </c>
      <c r="AB76" s="43">
        <f t="shared" si="14"/>
        <v>0.625</v>
      </c>
      <c r="AC76" s="43">
        <f t="shared" si="15"/>
        <v>0.52083333333333304</v>
      </c>
      <c r="AD76" s="43"/>
      <c r="AE76" s="43">
        <f t="shared" si="13"/>
        <v>2.0833333333333301E-2</v>
      </c>
      <c r="AF76" s="43"/>
      <c r="AG76" s="43"/>
    </row>
    <row r="77" spans="1:33" ht="82.5" x14ac:dyDescent="0.2">
      <c r="A77" s="16">
        <v>76</v>
      </c>
      <c r="B77" s="17" t="s">
        <v>80</v>
      </c>
      <c r="C77" s="17" t="s">
        <v>121</v>
      </c>
      <c r="D77" s="27" t="s">
        <v>226</v>
      </c>
      <c r="E77" s="16">
        <v>11</v>
      </c>
      <c r="F77" s="16">
        <f>'[1]27 заезд 19.10-23.10.2026'!$G$31</f>
        <v>16</v>
      </c>
      <c r="G77" s="56">
        <v>27.28</v>
      </c>
      <c r="H77" s="17" t="s">
        <v>21</v>
      </c>
      <c r="I77" s="17" t="s">
        <v>16</v>
      </c>
      <c r="J77" s="16">
        <f>'[1]27 заезд 19.10-23.10.2026'!$I$31</f>
        <v>27</v>
      </c>
      <c r="K77" s="16"/>
      <c r="L77" s="17" t="s">
        <v>22</v>
      </c>
      <c r="M77" s="17"/>
      <c r="N77" s="18">
        <v>45657</v>
      </c>
      <c r="O77" s="17"/>
      <c r="P77" s="20">
        <v>10</v>
      </c>
      <c r="Q77" s="20">
        <v>4</v>
      </c>
      <c r="R77" s="16"/>
      <c r="S77" s="16">
        <f t="shared" si="11"/>
        <v>-27</v>
      </c>
      <c r="T77" s="17"/>
      <c r="U77" s="40" t="s">
        <v>311</v>
      </c>
      <c r="V77" s="16">
        <v>72</v>
      </c>
      <c r="W77" s="17" t="s">
        <v>278</v>
      </c>
      <c r="X77" s="16">
        <f t="shared" si="12"/>
        <v>-27</v>
      </c>
      <c r="Y77" s="16"/>
      <c r="Z77" s="17"/>
      <c r="AA77" s="43">
        <v>0.5</v>
      </c>
      <c r="AB77" s="43">
        <f t="shared" si="14"/>
        <v>1.35</v>
      </c>
      <c r="AC77" s="43">
        <f t="shared" si="15"/>
        <v>1.125</v>
      </c>
      <c r="AD77" s="43"/>
      <c r="AE77" s="43">
        <f t="shared" si="13"/>
        <v>4.1666666666666699E-2</v>
      </c>
      <c r="AF77" s="43"/>
      <c r="AG77" s="43"/>
    </row>
    <row r="78" spans="1:33" ht="82.5" x14ac:dyDescent="0.2">
      <c r="A78" s="16">
        <v>77</v>
      </c>
      <c r="B78" s="52" t="s">
        <v>62</v>
      </c>
      <c r="C78" s="27" t="s">
        <v>97</v>
      </c>
      <c r="D78" s="18" t="s">
        <v>226</v>
      </c>
      <c r="E78" s="16">
        <v>11</v>
      </c>
      <c r="F78" s="16">
        <f>'[1]27 заезд 19.10-23.10.2026'!$K$31</f>
        <v>15</v>
      </c>
      <c r="G78" s="20">
        <v>27.28</v>
      </c>
      <c r="H78" s="17" t="s">
        <v>21</v>
      </c>
      <c r="I78" s="17" t="s">
        <v>16</v>
      </c>
      <c r="J78" s="16">
        <f>'[1]27 заезд 19.10-23.10.2026'!$M$31</f>
        <v>25</v>
      </c>
      <c r="K78" s="16"/>
      <c r="L78" s="17" t="s">
        <v>22</v>
      </c>
      <c r="M78" s="17"/>
      <c r="N78" s="18"/>
      <c r="O78" s="17"/>
      <c r="P78" s="20">
        <v>10</v>
      </c>
      <c r="Q78" s="20">
        <v>4</v>
      </c>
      <c r="R78" s="16"/>
      <c r="S78" s="16">
        <f t="shared" si="11"/>
        <v>-25</v>
      </c>
      <c r="T78" s="17"/>
      <c r="U78" s="40" t="s">
        <v>311</v>
      </c>
      <c r="V78" s="16">
        <v>72</v>
      </c>
      <c r="W78" s="17" t="s">
        <v>279</v>
      </c>
      <c r="X78" s="16">
        <f t="shared" si="12"/>
        <v>-25</v>
      </c>
      <c r="Y78" s="16"/>
      <c r="Z78" s="17"/>
      <c r="AA78" s="43">
        <v>0.5</v>
      </c>
      <c r="AB78" s="43">
        <f t="shared" si="14"/>
        <v>1.25</v>
      </c>
      <c r="AC78" s="43">
        <f t="shared" si="15"/>
        <v>1.0416666666666701</v>
      </c>
      <c r="AD78" s="43"/>
      <c r="AE78" s="43">
        <f t="shared" si="13"/>
        <v>4.1666666666666699E-2</v>
      </c>
      <c r="AF78" s="43"/>
      <c r="AG78" s="43"/>
    </row>
    <row r="79" spans="1:33" ht="99" x14ac:dyDescent="0.2">
      <c r="A79" s="16">
        <v>78</v>
      </c>
      <c r="B79" s="17" t="s">
        <v>133</v>
      </c>
      <c r="C79" s="27" t="s">
        <v>134</v>
      </c>
      <c r="D79" s="18" t="s">
        <v>228</v>
      </c>
      <c r="E79" s="16">
        <v>5</v>
      </c>
      <c r="F79" s="16">
        <f>'[1]27 заезд 19.10-23.10.2026'!$W$31</f>
        <v>16</v>
      </c>
      <c r="G79" s="20">
        <v>27</v>
      </c>
      <c r="H79" s="17" t="s">
        <v>21</v>
      </c>
      <c r="I79" s="17" t="s">
        <v>16</v>
      </c>
      <c r="J79" s="16">
        <f>'[1]27 заезд 19.10-23.10.2026'!$Y$31</f>
        <v>25</v>
      </c>
      <c r="K79" s="20">
        <v>9</v>
      </c>
      <c r="L79" s="56" t="s">
        <v>17</v>
      </c>
      <c r="M79" s="16"/>
      <c r="N79" s="18"/>
      <c r="O79" s="17"/>
      <c r="P79" s="20">
        <v>10</v>
      </c>
      <c r="Q79" s="20">
        <v>4</v>
      </c>
      <c r="R79" s="16"/>
      <c r="S79" s="16">
        <f t="shared" si="11"/>
        <v>-25</v>
      </c>
      <c r="T79" s="17"/>
      <c r="U79" s="40" t="s">
        <v>311</v>
      </c>
      <c r="V79" s="16">
        <v>40</v>
      </c>
      <c r="W79" s="27" t="s">
        <v>279</v>
      </c>
      <c r="X79" s="16">
        <f t="shared" si="12"/>
        <v>-25</v>
      </c>
      <c r="Y79" s="16"/>
      <c r="Z79" s="17"/>
      <c r="AA79" s="43">
        <v>0.25</v>
      </c>
      <c r="AB79" s="43">
        <f t="shared" si="14"/>
        <v>0.625</v>
      </c>
      <c r="AC79" s="43">
        <f t="shared" si="15"/>
        <v>0.52083333333333304</v>
      </c>
      <c r="AD79" s="43"/>
      <c r="AE79" s="43">
        <f t="shared" si="13"/>
        <v>2.0833333333333301E-2</v>
      </c>
      <c r="AF79" s="43"/>
      <c r="AG79" s="43"/>
    </row>
    <row r="80" spans="1:33" ht="99" x14ac:dyDescent="0.2">
      <c r="A80" s="16">
        <v>79</v>
      </c>
      <c r="B80" s="17" t="s">
        <v>175</v>
      </c>
      <c r="C80" s="17" t="s">
        <v>134</v>
      </c>
      <c r="D80" s="27" t="s">
        <v>231</v>
      </c>
      <c r="E80" s="16">
        <v>5</v>
      </c>
      <c r="F80" s="16">
        <f>'[1]28 заезд 26.10-30.10.2026'!$G$31</f>
        <v>11</v>
      </c>
      <c r="G80" s="20">
        <v>28</v>
      </c>
      <c r="H80" s="17" t="s">
        <v>21</v>
      </c>
      <c r="I80" s="17" t="s">
        <v>16</v>
      </c>
      <c r="J80" s="16">
        <f>'[1]28 заезд 26.10-30.10.2026'!$I$31</f>
        <v>25</v>
      </c>
      <c r="K80" s="16"/>
      <c r="L80" s="17" t="s">
        <v>17</v>
      </c>
      <c r="M80" s="17"/>
      <c r="N80" s="18"/>
      <c r="O80" s="17"/>
      <c r="P80" s="20">
        <v>10</v>
      </c>
      <c r="Q80" s="20">
        <v>4</v>
      </c>
      <c r="R80" s="16"/>
      <c r="S80" s="16">
        <f t="shared" si="11"/>
        <v>-25</v>
      </c>
      <c r="T80" s="17"/>
      <c r="U80" s="40" t="s">
        <v>311</v>
      </c>
      <c r="V80" s="16">
        <v>40</v>
      </c>
      <c r="W80" s="27" t="s">
        <v>279</v>
      </c>
      <c r="X80" s="16">
        <f t="shared" si="12"/>
        <v>-25</v>
      </c>
      <c r="Y80" s="16"/>
      <c r="Z80" s="17"/>
      <c r="AA80" s="43">
        <v>0.25</v>
      </c>
      <c r="AB80" s="43">
        <f t="shared" si="14"/>
        <v>0.625</v>
      </c>
      <c r="AC80" s="43">
        <f t="shared" si="15"/>
        <v>0.52083333333333304</v>
      </c>
      <c r="AD80" s="43"/>
      <c r="AE80" s="43">
        <f t="shared" si="13"/>
        <v>2.0833333333333301E-2</v>
      </c>
      <c r="AF80" s="43"/>
      <c r="AG80" s="43"/>
    </row>
    <row r="81" spans="1:33" ht="66" x14ac:dyDescent="0.2">
      <c r="A81" s="16">
        <v>80</v>
      </c>
      <c r="B81" s="17" t="s">
        <v>67</v>
      </c>
      <c r="C81" s="17" t="s">
        <v>147</v>
      </c>
      <c r="D81" s="18" t="s">
        <v>197</v>
      </c>
      <c r="E81" s="16">
        <v>5</v>
      </c>
      <c r="F81" s="19">
        <f>'[1]29 заезд 02.11-06.11.2026'!$K$31</f>
        <v>12</v>
      </c>
      <c r="G81" s="20">
        <v>21</v>
      </c>
      <c r="H81" s="17" t="s">
        <v>21</v>
      </c>
      <c r="I81" s="17" t="s">
        <v>16</v>
      </c>
      <c r="J81" s="16">
        <f>'[1]29 заезд 02.11-06.11.2026'!$M$31</f>
        <v>25</v>
      </c>
      <c r="K81" s="16"/>
      <c r="L81" s="17" t="s">
        <v>17</v>
      </c>
      <c r="M81" s="17"/>
      <c r="N81" s="18">
        <v>45773</v>
      </c>
      <c r="O81" s="17"/>
      <c r="P81" s="20">
        <v>9</v>
      </c>
      <c r="Q81" s="20">
        <v>3</v>
      </c>
      <c r="R81" s="16"/>
      <c r="S81" s="16">
        <f t="shared" si="11"/>
        <v>-25</v>
      </c>
      <c r="T81" s="17"/>
      <c r="U81" s="40" t="s">
        <v>311</v>
      </c>
      <c r="V81" s="16">
        <v>40</v>
      </c>
      <c r="W81" s="17" t="s">
        <v>278</v>
      </c>
      <c r="X81" s="16">
        <f t="shared" si="12"/>
        <v>-25</v>
      </c>
      <c r="Y81" s="16"/>
      <c r="Z81" s="17"/>
      <c r="AA81" s="43">
        <v>0.25</v>
      </c>
      <c r="AB81" s="43">
        <f t="shared" si="14"/>
        <v>0.625</v>
      </c>
      <c r="AC81" s="43">
        <f t="shared" si="15"/>
        <v>0.52083333333333304</v>
      </c>
      <c r="AD81" s="43"/>
      <c r="AE81" s="43">
        <f t="shared" si="13"/>
        <v>2.0833333333333301E-2</v>
      </c>
      <c r="AF81" s="43"/>
      <c r="AG81" s="43"/>
    </row>
    <row r="82" spans="1:33" ht="99" x14ac:dyDescent="0.2">
      <c r="A82" s="16">
        <v>81</v>
      </c>
      <c r="B82" s="17" t="s">
        <v>133</v>
      </c>
      <c r="C82" s="17" t="s">
        <v>134</v>
      </c>
      <c r="D82" s="18" t="s">
        <v>232</v>
      </c>
      <c r="E82" s="16">
        <v>5</v>
      </c>
      <c r="F82" s="19">
        <f>'[1]29 заезд 02.11-06.11.2026'!$O$31</f>
        <v>10</v>
      </c>
      <c r="G82" s="20">
        <v>29</v>
      </c>
      <c r="H82" s="17" t="s">
        <v>21</v>
      </c>
      <c r="I82" s="17" t="s">
        <v>16</v>
      </c>
      <c r="J82" s="16">
        <f>'[1]29 заезд 02.11-06.11.2026'!$Q$31</f>
        <v>25</v>
      </c>
      <c r="K82" s="19"/>
      <c r="L82" s="17" t="s">
        <v>17</v>
      </c>
      <c r="M82" s="17"/>
      <c r="N82" s="18"/>
      <c r="O82" s="27"/>
      <c r="P82" s="20">
        <v>11</v>
      </c>
      <c r="Q82" s="20">
        <v>4</v>
      </c>
      <c r="R82" s="19"/>
      <c r="S82" s="16">
        <f t="shared" si="11"/>
        <v>-25</v>
      </c>
      <c r="T82" s="27"/>
      <c r="U82" s="40" t="s">
        <v>311</v>
      </c>
      <c r="V82" s="16">
        <v>40</v>
      </c>
      <c r="W82" s="27" t="s">
        <v>279</v>
      </c>
      <c r="X82" s="16">
        <f t="shared" si="12"/>
        <v>-25</v>
      </c>
      <c r="Y82" s="16"/>
      <c r="Z82" s="17"/>
      <c r="AA82" s="43">
        <v>0.25</v>
      </c>
      <c r="AB82" s="43">
        <f t="shared" si="14"/>
        <v>0.625</v>
      </c>
      <c r="AC82" s="43">
        <f t="shared" si="15"/>
        <v>0.52083333333333304</v>
      </c>
      <c r="AD82" s="43"/>
      <c r="AE82" s="43">
        <f t="shared" si="13"/>
        <v>2.0833333333333301E-2</v>
      </c>
      <c r="AF82" s="43"/>
      <c r="AG82" s="43"/>
    </row>
    <row r="83" spans="1:33" ht="115.5" x14ac:dyDescent="0.2">
      <c r="A83" s="16">
        <v>82</v>
      </c>
      <c r="B83" s="17" t="s">
        <v>69</v>
      </c>
      <c r="C83" s="17" t="s">
        <v>233</v>
      </c>
      <c r="D83" s="18" t="s">
        <v>232</v>
      </c>
      <c r="E83" s="16">
        <v>5</v>
      </c>
      <c r="F83" s="19">
        <f>'[1]29 заезд 02.11-06.11.2026'!$W$31</f>
        <v>13</v>
      </c>
      <c r="G83" s="20">
        <v>29</v>
      </c>
      <c r="H83" s="17" t="s">
        <v>21</v>
      </c>
      <c r="I83" s="17" t="s">
        <v>16</v>
      </c>
      <c r="J83" s="16">
        <f>'[1]29 заезд 02.11-06.11.2026'!$Y$31</f>
        <v>25</v>
      </c>
      <c r="K83" s="16"/>
      <c r="L83" s="17" t="s">
        <v>17</v>
      </c>
      <c r="M83" s="17"/>
      <c r="N83" s="18"/>
      <c r="O83" s="17"/>
      <c r="P83" s="20">
        <v>11</v>
      </c>
      <c r="Q83" s="20">
        <v>4</v>
      </c>
      <c r="R83" s="16"/>
      <c r="S83" s="16">
        <f t="shared" si="11"/>
        <v>-25</v>
      </c>
      <c r="T83" s="17"/>
      <c r="U83" s="40" t="s">
        <v>311</v>
      </c>
      <c r="V83" s="16">
        <v>40</v>
      </c>
      <c r="W83" s="17" t="s">
        <v>277</v>
      </c>
      <c r="X83" s="16">
        <f t="shared" si="12"/>
        <v>-25</v>
      </c>
      <c r="Y83" s="16"/>
      <c r="Z83" s="17"/>
      <c r="AA83" s="43">
        <v>0.25</v>
      </c>
      <c r="AB83" s="43">
        <f t="shared" si="14"/>
        <v>0.625</v>
      </c>
      <c r="AC83" s="43">
        <f t="shared" si="15"/>
        <v>0.52083333333333304</v>
      </c>
      <c r="AD83" s="43"/>
      <c r="AE83" s="43">
        <f t="shared" si="13"/>
        <v>2.0833333333333301E-2</v>
      </c>
      <c r="AF83" s="43"/>
      <c r="AG83" s="43"/>
    </row>
    <row r="84" spans="1:33" ht="66" x14ac:dyDescent="0.2">
      <c r="A84" s="16">
        <v>83</v>
      </c>
      <c r="B84" s="52" t="s">
        <v>27</v>
      </c>
      <c r="C84" s="17" t="s">
        <v>28</v>
      </c>
      <c r="D84" s="18" t="s">
        <v>232</v>
      </c>
      <c r="E84" s="16">
        <v>5</v>
      </c>
      <c r="F84" s="16">
        <f>'[1]29 заезд 02.11-06.11.2026'!$S$31</f>
        <v>13</v>
      </c>
      <c r="G84" s="20">
        <v>29</v>
      </c>
      <c r="H84" s="17" t="s">
        <v>21</v>
      </c>
      <c r="I84" s="17" t="s">
        <v>16</v>
      </c>
      <c r="J84" s="16">
        <f>'[1]29 заезд 02.11-06.11.2026'!$U$31</f>
        <v>25</v>
      </c>
      <c r="K84" s="20">
        <v>12</v>
      </c>
      <c r="L84" s="17" t="s">
        <v>17</v>
      </c>
      <c r="M84" s="16"/>
      <c r="N84" s="18">
        <v>45657</v>
      </c>
      <c r="O84" s="16"/>
      <c r="P84" s="20">
        <v>11</v>
      </c>
      <c r="Q84" s="20">
        <v>4</v>
      </c>
      <c r="R84" s="16"/>
      <c r="S84" s="16">
        <f t="shared" si="11"/>
        <v>-25</v>
      </c>
      <c r="T84" s="16"/>
      <c r="U84" s="40" t="s">
        <v>311</v>
      </c>
      <c r="V84" s="16">
        <v>36</v>
      </c>
      <c r="W84" s="27" t="s">
        <v>278</v>
      </c>
      <c r="X84" s="16">
        <f t="shared" si="12"/>
        <v>-25</v>
      </c>
      <c r="Y84" s="16"/>
      <c r="Z84" s="17"/>
      <c r="AA84" s="43">
        <v>0.25</v>
      </c>
      <c r="AB84" s="43">
        <f t="shared" si="14"/>
        <v>0.625</v>
      </c>
      <c r="AC84" s="43">
        <f t="shared" si="15"/>
        <v>0.52083333333333304</v>
      </c>
      <c r="AD84" s="43"/>
      <c r="AE84" s="43">
        <f t="shared" si="13"/>
        <v>2.0833333333333301E-2</v>
      </c>
      <c r="AF84" s="43"/>
      <c r="AG84" s="43"/>
    </row>
    <row r="85" spans="1:33" ht="82.5" x14ac:dyDescent="0.2">
      <c r="A85" s="16">
        <v>84</v>
      </c>
      <c r="B85" s="17" t="s">
        <v>43</v>
      </c>
      <c r="C85" s="27" t="s">
        <v>44</v>
      </c>
      <c r="D85" s="18" t="s">
        <v>234</v>
      </c>
      <c r="E85" s="16">
        <v>11</v>
      </c>
      <c r="F85" s="19">
        <f>'[1]30 заезд 09.11-13.11.2026'!$G$31</f>
        <v>16</v>
      </c>
      <c r="G85" s="20">
        <v>30.31</v>
      </c>
      <c r="H85" s="17" t="s">
        <v>21</v>
      </c>
      <c r="I85" s="17" t="s">
        <v>16</v>
      </c>
      <c r="J85" s="16">
        <f>'[1]30 заезд 09.11-13.11.2026'!$I$31</f>
        <v>25</v>
      </c>
      <c r="K85" s="16"/>
      <c r="L85" s="17" t="s">
        <v>22</v>
      </c>
      <c r="M85" s="17"/>
      <c r="N85" s="18"/>
      <c r="O85" s="17"/>
      <c r="P85" s="20">
        <v>11</v>
      </c>
      <c r="Q85" s="20">
        <v>4</v>
      </c>
      <c r="R85" s="16"/>
      <c r="S85" s="16">
        <f t="shared" si="11"/>
        <v>-25</v>
      </c>
      <c r="T85" s="17"/>
      <c r="U85" s="40" t="s">
        <v>311</v>
      </c>
      <c r="V85" s="16">
        <v>72</v>
      </c>
      <c r="W85" s="17" t="s">
        <v>279</v>
      </c>
      <c r="X85" s="16">
        <f t="shared" si="12"/>
        <v>-25</v>
      </c>
      <c r="Y85" s="16"/>
      <c r="Z85" s="17"/>
      <c r="AA85" s="43">
        <v>0.5</v>
      </c>
      <c r="AB85" s="43">
        <f t="shared" si="14"/>
        <v>1.25</v>
      </c>
      <c r="AC85" s="43">
        <f t="shared" si="15"/>
        <v>1.0416666666666701</v>
      </c>
      <c r="AD85" s="43"/>
      <c r="AE85" s="43">
        <f t="shared" si="13"/>
        <v>4.1666666666666699E-2</v>
      </c>
      <c r="AF85" s="43"/>
      <c r="AG85" s="43"/>
    </row>
    <row r="86" spans="1:33" ht="82.5" x14ac:dyDescent="0.2">
      <c r="A86" s="16">
        <v>85</v>
      </c>
      <c r="B86" s="17" t="s">
        <v>80</v>
      </c>
      <c r="C86" s="17" t="s">
        <v>121</v>
      </c>
      <c r="D86" s="18" t="s">
        <v>234</v>
      </c>
      <c r="E86" s="16">
        <v>11</v>
      </c>
      <c r="F86" s="16">
        <f>'[1]30 заезд 09.11-13.11.2026'!$K$31</f>
        <v>15</v>
      </c>
      <c r="G86" s="56">
        <v>30.31</v>
      </c>
      <c r="H86" s="17" t="s">
        <v>21</v>
      </c>
      <c r="I86" s="17" t="s">
        <v>16</v>
      </c>
      <c r="J86" s="16">
        <f>'[1]30 заезд 09.11-13.11.2026'!$M$31</f>
        <v>25</v>
      </c>
      <c r="K86" s="16"/>
      <c r="L86" s="17" t="s">
        <v>22</v>
      </c>
      <c r="M86" s="17"/>
      <c r="N86" s="18">
        <v>45657</v>
      </c>
      <c r="O86" s="17"/>
      <c r="P86" s="20">
        <v>11</v>
      </c>
      <c r="Q86" s="20">
        <v>4</v>
      </c>
      <c r="R86" s="16"/>
      <c r="S86" s="16">
        <f t="shared" si="11"/>
        <v>-25</v>
      </c>
      <c r="T86" s="17"/>
      <c r="U86" s="40" t="s">
        <v>311</v>
      </c>
      <c r="V86" s="16">
        <v>72</v>
      </c>
      <c r="W86" s="17" t="s">
        <v>278</v>
      </c>
      <c r="X86" s="16">
        <f t="shared" si="12"/>
        <v>-25</v>
      </c>
      <c r="Y86" s="16"/>
      <c r="Z86" s="17"/>
      <c r="AA86" s="43">
        <v>0.5</v>
      </c>
      <c r="AB86" s="43">
        <f t="shared" si="14"/>
        <v>1.25</v>
      </c>
      <c r="AC86" s="43">
        <f t="shared" si="15"/>
        <v>1.0416666666666701</v>
      </c>
      <c r="AD86" s="43"/>
      <c r="AE86" s="43">
        <f t="shared" si="13"/>
        <v>4.1666666666666699E-2</v>
      </c>
      <c r="AF86" s="43"/>
      <c r="AG86" s="43"/>
    </row>
    <row r="87" spans="1:33" ht="66" x14ac:dyDescent="0.2">
      <c r="A87" s="16">
        <v>86</v>
      </c>
      <c r="B87" s="52" t="s">
        <v>119</v>
      </c>
      <c r="C87" s="27" t="s">
        <v>120</v>
      </c>
      <c r="D87" s="18" t="s">
        <v>234</v>
      </c>
      <c r="E87" s="16">
        <v>11</v>
      </c>
      <c r="F87" s="16">
        <f>'[1]30 заезд 09.11-13.11.2026'!$O$31</f>
        <v>18</v>
      </c>
      <c r="G87" s="20">
        <v>30.31</v>
      </c>
      <c r="H87" s="17" t="s">
        <v>21</v>
      </c>
      <c r="I87" s="17" t="s">
        <v>16</v>
      </c>
      <c r="J87" s="16">
        <f>'[1]30 заезд 09.11-13.11.2026'!$Q$31</f>
        <v>26</v>
      </c>
      <c r="K87" s="16"/>
      <c r="L87" s="17" t="s">
        <v>22</v>
      </c>
      <c r="M87" s="17"/>
      <c r="N87" s="18">
        <v>45796</v>
      </c>
      <c r="O87" s="17"/>
      <c r="P87" s="20">
        <v>11</v>
      </c>
      <c r="Q87" s="20">
        <v>4</v>
      </c>
      <c r="R87" s="16"/>
      <c r="S87" s="16">
        <f t="shared" si="11"/>
        <v>-26</v>
      </c>
      <c r="T87" s="17"/>
      <c r="U87" s="40" t="s">
        <v>311</v>
      </c>
      <c r="V87" s="16">
        <v>72</v>
      </c>
      <c r="W87" s="17" t="s">
        <v>278</v>
      </c>
      <c r="X87" s="16">
        <f t="shared" si="12"/>
        <v>-26</v>
      </c>
      <c r="Y87" s="16"/>
      <c r="Z87" s="17"/>
      <c r="AA87" s="43">
        <v>0.5</v>
      </c>
      <c r="AB87" s="43">
        <f t="shared" si="14"/>
        <v>1.3</v>
      </c>
      <c r="AC87" s="43">
        <f t="shared" si="15"/>
        <v>1.0833333333333299</v>
      </c>
      <c r="AD87" s="43"/>
      <c r="AE87" s="43">
        <f t="shared" si="13"/>
        <v>4.1666666666666699E-2</v>
      </c>
      <c r="AF87" s="43"/>
      <c r="AG87" s="43"/>
    </row>
    <row r="88" spans="1:33" ht="99" x14ac:dyDescent="0.2">
      <c r="A88" s="16">
        <v>87</v>
      </c>
      <c r="B88" s="17" t="s">
        <v>169</v>
      </c>
      <c r="C88" s="17" t="s">
        <v>134</v>
      </c>
      <c r="D88" s="18" t="s">
        <v>235</v>
      </c>
      <c r="E88" s="16">
        <v>5</v>
      </c>
      <c r="F88" s="19">
        <f>'[1]30 заезд 09.11-13.11.2026'!$W$31</f>
        <v>14</v>
      </c>
      <c r="G88" s="20">
        <v>30</v>
      </c>
      <c r="H88" s="17" t="s">
        <v>21</v>
      </c>
      <c r="I88" s="17" t="s">
        <v>16</v>
      </c>
      <c r="J88" s="16">
        <f>'[1]30 заезд 09.11-13.11.2026'!$Y$31</f>
        <v>27</v>
      </c>
      <c r="K88" s="16"/>
      <c r="L88" s="17" t="s">
        <v>17</v>
      </c>
      <c r="M88" s="17"/>
      <c r="N88" s="18"/>
      <c r="O88" s="17"/>
      <c r="P88" s="20">
        <v>11</v>
      </c>
      <c r="Q88" s="20">
        <v>4</v>
      </c>
      <c r="R88" s="16"/>
      <c r="S88" s="16">
        <f t="shared" si="11"/>
        <v>-27</v>
      </c>
      <c r="T88" s="17"/>
      <c r="U88" s="40" t="s">
        <v>311</v>
      </c>
      <c r="V88" s="16">
        <v>40</v>
      </c>
      <c r="W88" s="27" t="s">
        <v>279</v>
      </c>
      <c r="X88" s="16">
        <f t="shared" si="12"/>
        <v>-27</v>
      </c>
      <c r="Y88" s="16"/>
      <c r="Z88" s="17"/>
      <c r="AA88" s="43">
        <v>0.25</v>
      </c>
      <c r="AB88" s="43">
        <f t="shared" si="14"/>
        <v>0.67500000000000004</v>
      </c>
      <c r="AC88" s="43">
        <f t="shared" si="15"/>
        <v>0.5625</v>
      </c>
      <c r="AD88" s="43"/>
      <c r="AE88" s="43">
        <f t="shared" si="13"/>
        <v>2.0833333333333301E-2</v>
      </c>
      <c r="AF88" s="43"/>
      <c r="AG88" s="43"/>
    </row>
    <row r="89" spans="1:33" ht="66" x14ac:dyDescent="0.2">
      <c r="A89" s="16">
        <v>88</v>
      </c>
      <c r="B89" s="52" t="s">
        <v>27</v>
      </c>
      <c r="C89" s="17" t="s">
        <v>28</v>
      </c>
      <c r="D89" s="18" t="s">
        <v>235</v>
      </c>
      <c r="E89" s="16">
        <v>5</v>
      </c>
      <c r="F89" s="19">
        <f>'[1]30 заезд 09.11-13.11.2026'!$S$31</f>
        <v>10</v>
      </c>
      <c r="G89" s="20">
        <v>30</v>
      </c>
      <c r="H89" s="17" t="s">
        <v>21</v>
      </c>
      <c r="I89" s="17" t="s">
        <v>16</v>
      </c>
      <c r="J89" s="16">
        <f>'[1]30 заезд 09.11-13.11.2026'!$U$31</f>
        <v>25</v>
      </c>
      <c r="K89" s="16"/>
      <c r="L89" s="17" t="s">
        <v>17</v>
      </c>
      <c r="M89" s="17"/>
      <c r="N89" s="18">
        <v>45657</v>
      </c>
      <c r="O89" s="17"/>
      <c r="P89" s="20">
        <v>11</v>
      </c>
      <c r="Q89" s="20">
        <v>4</v>
      </c>
      <c r="R89" s="16"/>
      <c r="S89" s="16">
        <f t="shared" si="11"/>
        <v>-25</v>
      </c>
      <c r="T89" s="17"/>
      <c r="U89" s="40" t="s">
        <v>311</v>
      </c>
      <c r="V89" s="16">
        <v>36</v>
      </c>
      <c r="W89" s="27" t="s">
        <v>278</v>
      </c>
      <c r="X89" s="16">
        <f t="shared" si="12"/>
        <v>-25</v>
      </c>
      <c r="Y89" s="16"/>
      <c r="Z89" s="17"/>
      <c r="AA89" s="43">
        <v>0.25</v>
      </c>
      <c r="AB89" s="43">
        <f t="shared" si="14"/>
        <v>0.625</v>
      </c>
      <c r="AC89" s="43">
        <f t="shared" si="15"/>
        <v>0.52083333333333304</v>
      </c>
      <c r="AD89" s="43"/>
      <c r="AE89" s="43">
        <f t="shared" si="13"/>
        <v>2.0833333333333301E-2</v>
      </c>
      <c r="AF89" s="43"/>
      <c r="AG89" s="43"/>
    </row>
    <row r="90" spans="1:33" ht="66" x14ac:dyDescent="0.2">
      <c r="A90" s="16">
        <v>89</v>
      </c>
      <c r="B90" s="17" t="s">
        <v>77</v>
      </c>
      <c r="C90" s="17" t="s">
        <v>78</v>
      </c>
      <c r="D90" s="18" t="s">
        <v>238</v>
      </c>
      <c r="E90" s="16">
        <v>11</v>
      </c>
      <c r="F90" s="16">
        <f>'[1]31 заезд 16.11-20.11.2026'!$G$31</f>
        <v>17</v>
      </c>
      <c r="G90" s="20">
        <v>31.32</v>
      </c>
      <c r="H90" s="17" t="s">
        <v>21</v>
      </c>
      <c r="I90" s="17" t="s">
        <v>16</v>
      </c>
      <c r="J90" s="16">
        <f>'[1]31 заезд 16.11-20.11.2026'!$I$31</f>
        <v>26</v>
      </c>
      <c r="K90" s="16"/>
      <c r="L90" s="17" t="s">
        <v>22</v>
      </c>
      <c r="M90" s="17"/>
      <c r="N90" s="18">
        <v>45656</v>
      </c>
      <c r="O90" s="17"/>
      <c r="P90" s="20">
        <v>11</v>
      </c>
      <c r="Q90" s="20">
        <v>4</v>
      </c>
      <c r="R90" s="16"/>
      <c r="S90" s="16">
        <f t="shared" si="11"/>
        <v>-26</v>
      </c>
      <c r="T90" s="17"/>
      <c r="U90" s="40" t="s">
        <v>311</v>
      </c>
      <c r="V90" s="16">
        <v>72</v>
      </c>
      <c r="W90" s="17" t="s">
        <v>278</v>
      </c>
      <c r="X90" s="16">
        <f t="shared" si="12"/>
        <v>-26</v>
      </c>
      <c r="Y90" s="16"/>
      <c r="Z90" s="17"/>
      <c r="AA90" s="43">
        <v>0.5</v>
      </c>
      <c r="AB90" s="43">
        <f t="shared" si="14"/>
        <v>1.3</v>
      </c>
      <c r="AC90" s="43">
        <f t="shared" si="15"/>
        <v>1.0833333333333299</v>
      </c>
      <c r="AD90" s="43"/>
      <c r="AE90" s="43">
        <f t="shared" si="13"/>
        <v>4.1666666666666699E-2</v>
      </c>
      <c r="AF90" s="43"/>
      <c r="AG90" s="43"/>
    </row>
    <row r="91" spans="1:33" ht="82.5" x14ac:dyDescent="0.2">
      <c r="A91" s="16">
        <v>90</v>
      </c>
      <c r="B91" s="17" t="s">
        <v>75</v>
      </c>
      <c r="C91" s="17" t="s">
        <v>171</v>
      </c>
      <c r="D91" s="18" t="s">
        <v>238</v>
      </c>
      <c r="E91" s="16">
        <v>11</v>
      </c>
      <c r="F91" s="16">
        <f>'[1]31 заезд 16.11-20.11.2026'!$C$31</f>
        <v>18</v>
      </c>
      <c r="G91" s="20">
        <v>31.32</v>
      </c>
      <c r="H91" s="17" t="s">
        <v>21</v>
      </c>
      <c r="I91" s="17" t="s">
        <v>16</v>
      </c>
      <c r="J91" s="16">
        <f>'[1]31 заезд 16.11-20.11.2026'!$E$31</f>
        <v>25</v>
      </c>
      <c r="K91" s="16"/>
      <c r="L91" s="17" t="s">
        <v>22</v>
      </c>
      <c r="M91" s="17"/>
      <c r="N91" s="18"/>
      <c r="O91" s="17"/>
      <c r="P91" s="20">
        <v>11</v>
      </c>
      <c r="Q91" s="20">
        <v>4</v>
      </c>
      <c r="R91" s="16"/>
      <c r="S91" s="16">
        <f t="shared" si="11"/>
        <v>-25</v>
      </c>
      <c r="T91" s="17"/>
      <c r="U91" s="40" t="s">
        <v>311</v>
      </c>
      <c r="V91" s="16">
        <v>72</v>
      </c>
      <c r="W91" s="17" t="s">
        <v>279</v>
      </c>
      <c r="X91" s="16">
        <f t="shared" si="12"/>
        <v>-25</v>
      </c>
      <c r="Y91" s="16"/>
      <c r="Z91" s="17"/>
      <c r="AA91" s="43">
        <v>0.5</v>
      </c>
      <c r="AB91" s="43">
        <f t="shared" si="14"/>
        <v>1.25</v>
      </c>
      <c r="AC91" s="43">
        <f t="shared" si="15"/>
        <v>1.0416666666666701</v>
      </c>
      <c r="AD91" s="43"/>
      <c r="AE91" s="43">
        <f t="shared" si="13"/>
        <v>4.1666666666666699E-2</v>
      </c>
      <c r="AF91" s="43"/>
      <c r="AG91" s="43"/>
    </row>
    <row r="92" spans="1:33" ht="82.5" x14ac:dyDescent="0.2">
      <c r="A92" s="16">
        <v>91</v>
      </c>
      <c r="B92" s="17" t="s">
        <v>80</v>
      </c>
      <c r="C92" s="17" t="s">
        <v>121</v>
      </c>
      <c r="D92" s="18" t="s">
        <v>321</v>
      </c>
      <c r="E92" s="16">
        <v>11</v>
      </c>
      <c r="F92" s="16">
        <f>'[1]32 заезд 23.11-27.11.2026'!$G$31</f>
        <v>17</v>
      </c>
      <c r="G92" s="27">
        <v>32.33</v>
      </c>
      <c r="H92" s="17" t="s">
        <v>21</v>
      </c>
      <c r="I92" s="17" t="s">
        <v>16</v>
      </c>
      <c r="J92" s="16">
        <f>'[1]32 заезд 23.11-27.11.2026'!$I$31</f>
        <v>25</v>
      </c>
      <c r="K92" s="16"/>
      <c r="L92" s="17" t="s">
        <v>22</v>
      </c>
      <c r="M92" s="17"/>
      <c r="N92" s="18">
        <v>45657</v>
      </c>
      <c r="O92" s="17"/>
      <c r="P92" s="20">
        <v>11</v>
      </c>
      <c r="Q92" s="20">
        <v>4</v>
      </c>
      <c r="R92" s="16"/>
      <c r="S92" s="16">
        <f t="shared" si="11"/>
        <v>-25</v>
      </c>
      <c r="T92" s="17"/>
      <c r="U92" s="40" t="s">
        <v>311</v>
      </c>
      <c r="V92" s="16">
        <v>72</v>
      </c>
      <c r="W92" s="17" t="s">
        <v>278</v>
      </c>
      <c r="X92" s="16">
        <f t="shared" si="12"/>
        <v>-25</v>
      </c>
      <c r="Y92" s="16"/>
      <c r="Z92" s="17"/>
      <c r="AA92" s="43">
        <v>0.5</v>
      </c>
      <c r="AB92" s="43">
        <f t="shared" si="14"/>
        <v>1.25</v>
      </c>
      <c r="AC92" s="43">
        <f t="shared" si="15"/>
        <v>1.0416666666666701</v>
      </c>
      <c r="AD92" s="43"/>
      <c r="AE92" s="43">
        <f t="shared" si="13"/>
        <v>4.1666666666666699E-2</v>
      </c>
      <c r="AF92" s="43"/>
      <c r="AG92" s="43"/>
    </row>
    <row r="93" spans="1:33" ht="66" x14ac:dyDescent="0.2">
      <c r="A93" s="16">
        <v>92</v>
      </c>
      <c r="B93" s="17" t="s">
        <v>67</v>
      </c>
      <c r="C93" s="17" t="s">
        <v>68</v>
      </c>
      <c r="D93" s="18" t="s">
        <v>240</v>
      </c>
      <c r="E93" s="16">
        <v>5</v>
      </c>
      <c r="F93" s="19">
        <f>'[1]32 заезд 23.11-27.11.2026'!$S$31</f>
        <v>13</v>
      </c>
      <c r="G93" s="20">
        <v>32</v>
      </c>
      <c r="H93" s="17" t="s">
        <v>21</v>
      </c>
      <c r="I93" s="17" t="s">
        <v>16</v>
      </c>
      <c r="J93" s="16">
        <f>'[1]32 заезд 23.11-27.11.2026'!$U$31</f>
        <v>25</v>
      </c>
      <c r="K93" s="20"/>
      <c r="L93" s="56" t="s">
        <v>17</v>
      </c>
      <c r="M93" s="16"/>
      <c r="N93" s="18">
        <v>45723</v>
      </c>
      <c r="O93" s="17"/>
      <c r="P93" s="20">
        <v>11</v>
      </c>
      <c r="Q93" s="20">
        <v>4</v>
      </c>
      <c r="R93" s="16"/>
      <c r="S93" s="16">
        <f t="shared" si="11"/>
        <v>-25</v>
      </c>
      <c r="T93" s="17"/>
      <c r="U93" s="40" t="s">
        <v>311</v>
      </c>
      <c r="V93" s="16">
        <v>36</v>
      </c>
      <c r="W93" s="17" t="s">
        <v>278</v>
      </c>
      <c r="X93" s="16">
        <f t="shared" si="12"/>
        <v>-25</v>
      </c>
      <c r="Y93" s="16"/>
      <c r="Z93" s="17"/>
      <c r="AA93" s="43">
        <v>0.25</v>
      </c>
      <c r="AB93" s="43">
        <f t="shared" si="14"/>
        <v>0.625</v>
      </c>
      <c r="AC93" s="43">
        <f t="shared" si="15"/>
        <v>0.52083333333333304</v>
      </c>
      <c r="AD93" s="43"/>
      <c r="AE93" s="43">
        <f t="shared" si="13"/>
        <v>2.0833333333333301E-2</v>
      </c>
      <c r="AF93" s="43"/>
      <c r="AG93" s="43"/>
    </row>
    <row r="94" spans="1:33" ht="66" x14ac:dyDescent="0.2">
      <c r="A94" s="16">
        <v>93</v>
      </c>
      <c r="B94" s="17" t="s">
        <v>77</v>
      </c>
      <c r="C94" s="17" t="s">
        <v>78</v>
      </c>
      <c r="D94" s="17" t="s">
        <v>241</v>
      </c>
      <c r="E94" s="16">
        <v>11</v>
      </c>
      <c r="F94" s="19">
        <f>'[1]33 заезд 07.12-11.12.2026'!$G$31</f>
        <v>16</v>
      </c>
      <c r="G94" s="20">
        <v>33.340000000000003</v>
      </c>
      <c r="H94" s="17" t="s">
        <v>21</v>
      </c>
      <c r="I94" s="17" t="s">
        <v>16</v>
      </c>
      <c r="J94" s="16">
        <f>'[1]33 заезд 07.12-11.12.2026'!$I$31</f>
        <v>26</v>
      </c>
      <c r="K94" s="16"/>
      <c r="L94" s="17" t="s">
        <v>22</v>
      </c>
      <c r="M94" s="17"/>
      <c r="N94" s="18">
        <v>45656</v>
      </c>
      <c r="O94" s="17"/>
      <c r="P94" s="20">
        <v>12</v>
      </c>
      <c r="Q94" s="20">
        <v>4</v>
      </c>
      <c r="R94" s="16"/>
      <c r="S94" s="16">
        <f t="shared" si="11"/>
        <v>-26</v>
      </c>
      <c r="T94" s="17"/>
      <c r="U94" s="40" t="s">
        <v>311</v>
      </c>
      <c r="V94" s="16">
        <v>72</v>
      </c>
      <c r="W94" s="17" t="s">
        <v>278</v>
      </c>
      <c r="X94" s="16">
        <f t="shared" si="12"/>
        <v>-26</v>
      </c>
      <c r="Y94" s="16"/>
      <c r="Z94" s="17"/>
      <c r="AA94" s="43">
        <v>0.5</v>
      </c>
      <c r="AB94" s="43">
        <f t="shared" si="14"/>
        <v>1.3</v>
      </c>
      <c r="AC94" s="43">
        <f t="shared" si="15"/>
        <v>1.0833333333333299</v>
      </c>
      <c r="AD94" s="43"/>
      <c r="AE94" s="43">
        <f t="shared" si="13"/>
        <v>4.1666666666666699E-2</v>
      </c>
      <c r="AF94" s="43"/>
      <c r="AG94" s="43"/>
    </row>
    <row r="95" spans="1:33" ht="82.5" x14ac:dyDescent="0.2">
      <c r="A95" s="16">
        <v>94</v>
      </c>
      <c r="B95" s="17" t="s">
        <v>62</v>
      </c>
      <c r="C95" s="27" t="s">
        <v>97</v>
      </c>
      <c r="D95" s="18" t="s">
        <v>241</v>
      </c>
      <c r="E95" s="16">
        <v>11</v>
      </c>
      <c r="F95" s="16">
        <f>'[1]33 заезд 07.12-11.12.2026'!$K$31</f>
        <v>17</v>
      </c>
      <c r="G95" s="20">
        <v>33.340000000000003</v>
      </c>
      <c r="H95" s="17" t="s">
        <v>21</v>
      </c>
      <c r="I95" s="17" t="s">
        <v>16</v>
      </c>
      <c r="J95" s="16">
        <f>'[1]33 заезд 07.12-11.12.2026'!$M$31</f>
        <v>26</v>
      </c>
      <c r="K95" s="16"/>
      <c r="L95" s="17" t="s">
        <v>22</v>
      </c>
      <c r="M95" s="17"/>
      <c r="N95" s="18"/>
      <c r="O95" s="17"/>
      <c r="P95" s="20">
        <v>12</v>
      </c>
      <c r="Q95" s="20">
        <v>4</v>
      </c>
      <c r="R95" s="16"/>
      <c r="S95" s="16">
        <f t="shared" si="11"/>
        <v>-26</v>
      </c>
      <c r="T95" s="17"/>
      <c r="U95" s="40" t="s">
        <v>311</v>
      </c>
      <c r="V95" s="16">
        <v>72</v>
      </c>
      <c r="W95" s="17" t="s">
        <v>279</v>
      </c>
      <c r="X95" s="16">
        <f t="shared" si="12"/>
        <v>-26</v>
      </c>
      <c r="Y95" s="16"/>
      <c r="Z95" s="17"/>
      <c r="AA95" s="43">
        <v>0.5</v>
      </c>
      <c r="AB95" s="43">
        <f t="shared" si="14"/>
        <v>1.3</v>
      </c>
      <c r="AC95" s="43">
        <f t="shared" si="15"/>
        <v>1.0833333333333299</v>
      </c>
      <c r="AD95" s="43"/>
      <c r="AE95" s="43">
        <f t="shared" si="13"/>
        <v>4.1666666666666699E-2</v>
      </c>
      <c r="AF95" s="43"/>
      <c r="AG95" s="43"/>
    </row>
    <row r="96" spans="1:33" ht="99" x14ac:dyDescent="0.2">
      <c r="A96" s="16">
        <v>95</v>
      </c>
      <c r="B96" s="17" t="s">
        <v>188</v>
      </c>
      <c r="C96" s="17" t="s">
        <v>134</v>
      </c>
      <c r="D96" s="18" t="s">
        <v>245</v>
      </c>
      <c r="E96" s="16">
        <v>5</v>
      </c>
      <c r="F96" s="19">
        <f>'[1]33 заезд 07.12-11.12.2026'!$S$31</f>
        <v>14</v>
      </c>
      <c r="G96" s="20">
        <v>33</v>
      </c>
      <c r="H96" s="17" t="s">
        <v>21</v>
      </c>
      <c r="I96" s="17" t="s">
        <v>16</v>
      </c>
      <c r="J96" s="16">
        <f>'[1]33 заезд 07.12-11.12.2026'!$U$31</f>
        <v>25</v>
      </c>
      <c r="K96" s="16"/>
      <c r="L96" s="17" t="s">
        <v>17</v>
      </c>
      <c r="M96" s="17"/>
      <c r="N96" s="18"/>
      <c r="O96" s="17"/>
      <c r="P96" s="20">
        <v>12</v>
      </c>
      <c r="Q96" s="20">
        <v>4</v>
      </c>
      <c r="R96" s="16"/>
      <c r="S96" s="16">
        <f t="shared" si="11"/>
        <v>-25</v>
      </c>
      <c r="T96" s="17"/>
      <c r="U96" s="40" t="s">
        <v>311</v>
      </c>
      <c r="V96" s="16">
        <v>40</v>
      </c>
      <c r="W96" s="27" t="s">
        <v>279</v>
      </c>
      <c r="X96" s="16">
        <f t="shared" si="12"/>
        <v>-25</v>
      </c>
      <c r="Y96" s="16"/>
      <c r="Z96" s="17"/>
      <c r="AA96" s="43">
        <v>0.25</v>
      </c>
      <c r="AB96" s="43">
        <f t="shared" si="14"/>
        <v>0.625</v>
      </c>
      <c r="AC96" s="43">
        <f t="shared" si="15"/>
        <v>0.52083333333333304</v>
      </c>
      <c r="AD96" s="43"/>
      <c r="AE96" s="43">
        <f t="shared" si="13"/>
        <v>2.0833333333333301E-2</v>
      </c>
      <c r="AF96" s="43"/>
      <c r="AG96" s="43"/>
    </row>
    <row r="97" spans="1:33" ht="66" x14ac:dyDescent="0.2">
      <c r="A97" s="16">
        <v>96</v>
      </c>
      <c r="B97" s="52" t="s">
        <v>27</v>
      </c>
      <c r="C97" s="17" t="s">
        <v>28</v>
      </c>
      <c r="D97" s="18" t="s">
        <v>246</v>
      </c>
      <c r="E97" s="16">
        <v>5</v>
      </c>
      <c r="F97" s="19">
        <f>'[1]34 заезд 14.12-18.12.2026'!$K$31</f>
        <v>15</v>
      </c>
      <c r="G97" s="20">
        <v>34</v>
      </c>
      <c r="H97" s="17" t="s">
        <v>21</v>
      </c>
      <c r="I97" s="17" t="s">
        <v>16</v>
      </c>
      <c r="J97" s="16">
        <f>'[1]34 заезд 14.12-18.12.2026'!$M$31</f>
        <v>25</v>
      </c>
      <c r="K97" s="16"/>
      <c r="L97" s="17" t="s">
        <v>17</v>
      </c>
      <c r="M97" s="17"/>
      <c r="N97" s="18">
        <v>45657</v>
      </c>
      <c r="O97" s="17"/>
      <c r="P97" s="20">
        <v>12</v>
      </c>
      <c r="Q97" s="20">
        <v>4</v>
      </c>
      <c r="R97" s="16"/>
      <c r="S97" s="16">
        <f t="shared" si="11"/>
        <v>-25</v>
      </c>
      <c r="T97" s="17"/>
      <c r="U97" s="40" t="s">
        <v>311</v>
      </c>
      <c r="V97" s="16">
        <v>36</v>
      </c>
      <c r="W97" s="27" t="s">
        <v>278</v>
      </c>
      <c r="X97" s="16">
        <f t="shared" si="12"/>
        <v>-25</v>
      </c>
      <c r="Y97" s="16"/>
      <c r="Z97" s="17"/>
      <c r="AA97" s="43">
        <v>0.25</v>
      </c>
      <c r="AB97" s="43">
        <f t="shared" si="14"/>
        <v>0.625</v>
      </c>
      <c r="AC97" s="43">
        <f t="shared" si="15"/>
        <v>0.52083333333333304</v>
      </c>
      <c r="AD97" s="43"/>
      <c r="AE97" s="43">
        <f t="shared" si="13"/>
        <v>2.0833333333333301E-2</v>
      </c>
      <c r="AF97" s="43"/>
      <c r="AG97" s="43"/>
    </row>
    <row r="98" spans="1:33" ht="99" x14ac:dyDescent="0.2">
      <c r="A98" s="16">
        <v>97</v>
      </c>
      <c r="B98" s="17" t="s">
        <v>169</v>
      </c>
      <c r="C98" s="17" t="s">
        <v>134</v>
      </c>
      <c r="D98" s="18" t="s">
        <v>246</v>
      </c>
      <c r="E98" s="16">
        <v>5</v>
      </c>
      <c r="F98" s="16">
        <f>'[1]34 заезд 14.12-18.12.2026'!$G$31</f>
        <v>14</v>
      </c>
      <c r="G98" s="20">
        <v>34</v>
      </c>
      <c r="H98" s="17" t="s">
        <v>21</v>
      </c>
      <c r="I98" s="17" t="s">
        <v>16</v>
      </c>
      <c r="J98" s="16">
        <f>'[1]34 заезд 14.12-18.12.2026'!$I$31</f>
        <v>28</v>
      </c>
      <c r="K98" s="19"/>
      <c r="L98" s="17" t="s">
        <v>17</v>
      </c>
      <c r="M98" s="17"/>
      <c r="N98" s="17"/>
      <c r="O98" s="27"/>
      <c r="P98" s="20">
        <v>12</v>
      </c>
      <c r="Q98" s="20">
        <v>4</v>
      </c>
      <c r="R98" s="19"/>
      <c r="S98" s="16">
        <f t="shared" si="11"/>
        <v>-28</v>
      </c>
      <c r="T98" s="27"/>
      <c r="U98" s="40" t="s">
        <v>311</v>
      </c>
      <c r="V98" s="16">
        <v>40</v>
      </c>
      <c r="W98" s="27" t="s">
        <v>279</v>
      </c>
      <c r="X98" s="16">
        <f t="shared" ref="X98" si="16">Y98-J98</f>
        <v>-28</v>
      </c>
      <c r="Y98" s="16"/>
      <c r="Z98" s="17"/>
      <c r="AA98" s="43">
        <v>0.25</v>
      </c>
      <c r="AB98" s="43">
        <f t="shared" si="14"/>
        <v>0.7</v>
      </c>
      <c r="AC98" s="43">
        <f t="shared" si="15"/>
        <v>0.58333333333333304</v>
      </c>
      <c r="AD98" s="43"/>
      <c r="AE98" s="43">
        <f t="shared" si="13"/>
        <v>2.0833333333333301E-2</v>
      </c>
      <c r="AF98" s="43"/>
      <c r="AG98" s="43"/>
    </row>
    <row r="99" spans="1:33" x14ac:dyDescent="0.2">
      <c r="J99" s="3"/>
    </row>
    <row r="106" spans="1:33" x14ac:dyDescent="0.2">
      <c r="P106" s="61"/>
    </row>
  </sheetData>
  <sortState ref="A2:AJ98">
    <sortCondition ref="P2:P98"/>
    <sortCondition descending="1" ref="E2:E98"/>
  </sortState>
  <pageMargins left="0.23622047244094499" right="0.23622047244094499" top="0.196850393700787" bottom="0.15748031496063" header="0.31496062992126" footer="0.31496062992126"/>
  <pageSetup paperSize="9" scale="67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D120"/>
  <sheetViews>
    <sheetView view="pageBreakPreview" topLeftCell="A70" zoomScale="70" zoomScaleNormal="70" workbookViewId="0">
      <selection activeCell="B2" sqref="B2:AG75"/>
    </sheetView>
  </sheetViews>
  <sheetFormatPr defaultColWidth="9.140625" defaultRowHeight="16.5" x14ac:dyDescent="0.2"/>
  <cols>
    <col min="1" max="1" width="11.28515625" style="3" customWidth="1"/>
    <col min="2" max="2" width="28.140625" style="4" customWidth="1"/>
    <col min="3" max="3" width="42.28515625" style="4" customWidth="1"/>
    <col min="4" max="4" width="14.28515625" style="5" customWidth="1"/>
    <col min="5" max="5" width="8.42578125" style="3" customWidth="1"/>
    <col min="6" max="6" width="9" style="6" customWidth="1"/>
    <col min="7" max="7" width="9.85546875" style="5" customWidth="1"/>
    <col min="8" max="8" width="21.7109375" style="4" customWidth="1"/>
    <col min="9" max="9" width="21.85546875" style="4" customWidth="1"/>
    <col min="10" max="11" width="9" style="6" customWidth="1"/>
    <col min="12" max="12" width="19.85546875" style="4" customWidth="1"/>
    <col min="13" max="13" width="10.85546875" style="4" customWidth="1"/>
    <col min="14" max="15" width="22.28515625" style="4" customWidth="1"/>
    <col min="16" max="16" width="11.5703125" style="5" customWidth="1"/>
    <col min="17" max="17" width="8.140625" style="5" customWidth="1"/>
    <col min="18" max="18" width="9" style="7" customWidth="1"/>
    <col min="19" max="19" width="11" style="6" customWidth="1"/>
    <col min="20" max="20" width="24.5703125" style="5" customWidth="1"/>
    <col min="21" max="21" width="15.7109375" style="8" customWidth="1"/>
    <col min="22" max="23" width="10.28515625" style="9" customWidth="1"/>
    <col min="24" max="24" width="9.140625" style="10" customWidth="1"/>
    <col min="25" max="25" width="9.140625" style="3" customWidth="1"/>
    <col min="26" max="26" width="14.140625" style="11" customWidth="1"/>
    <col min="27" max="27" width="12.28515625" style="11" customWidth="1"/>
    <col min="28" max="28" width="14.28515625" style="12" customWidth="1"/>
    <col min="29" max="30" width="15.140625" style="10" customWidth="1"/>
    <col min="31" max="33" width="9.140625" style="10" customWidth="1"/>
    <col min="34" max="16384" width="9.140625" style="10"/>
  </cols>
  <sheetData>
    <row r="1" spans="1:212" s="1" customFormat="1" ht="217.5" customHeight="1" x14ac:dyDescent="0.3">
      <c r="A1" s="13" t="s">
        <v>0</v>
      </c>
      <c r="B1" s="14" t="s">
        <v>1</v>
      </c>
      <c r="C1" s="15" t="s">
        <v>2</v>
      </c>
      <c r="D1" s="14" t="s">
        <v>3</v>
      </c>
      <c r="E1" s="13" t="s">
        <v>4</v>
      </c>
      <c r="F1" s="13" t="s">
        <v>5</v>
      </c>
      <c r="G1" s="14" t="s">
        <v>255</v>
      </c>
      <c r="H1" s="14" t="s">
        <v>8</v>
      </c>
      <c r="I1" s="35" t="s">
        <v>9</v>
      </c>
      <c r="J1" s="13" t="s">
        <v>6</v>
      </c>
      <c r="K1" s="13" t="s">
        <v>256</v>
      </c>
      <c r="L1" s="14" t="s">
        <v>10</v>
      </c>
      <c r="M1" s="36" t="s">
        <v>11</v>
      </c>
      <c r="N1" s="35" t="s">
        <v>322</v>
      </c>
      <c r="O1" s="35"/>
      <c r="P1" s="14" t="s">
        <v>259</v>
      </c>
      <c r="Q1" s="14" t="s">
        <v>260</v>
      </c>
      <c r="R1" s="13" t="s">
        <v>261</v>
      </c>
      <c r="S1" s="13" t="s">
        <v>262</v>
      </c>
      <c r="T1" s="37" t="s">
        <v>323</v>
      </c>
      <c r="U1" s="14" t="s">
        <v>264</v>
      </c>
      <c r="V1" s="13" t="s">
        <v>265</v>
      </c>
      <c r="W1" s="13" t="s">
        <v>266</v>
      </c>
      <c r="X1" s="38" t="s">
        <v>267</v>
      </c>
      <c r="Y1" s="13" t="s">
        <v>256</v>
      </c>
      <c r="Z1" s="38" t="s">
        <v>268</v>
      </c>
      <c r="AA1" s="46" t="s">
        <v>269</v>
      </c>
      <c r="AB1" s="47" t="s">
        <v>270</v>
      </c>
      <c r="AC1" s="48" t="s">
        <v>271</v>
      </c>
      <c r="AD1" s="48" t="s">
        <v>272</v>
      </c>
      <c r="AE1" s="38" t="s">
        <v>273</v>
      </c>
      <c r="AF1" s="48" t="s">
        <v>274</v>
      </c>
      <c r="AG1" s="48" t="s">
        <v>275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</row>
    <row r="2" spans="1:212" ht="66" x14ac:dyDescent="0.2">
      <c r="A2" s="16">
        <v>1</v>
      </c>
      <c r="B2" s="17" t="s">
        <v>18</v>
      </c>
      <c r="C2" s="17" t="s">
        <v>19</v>
      </c>
      <c r="D2" s="18" t="s">
        <v>20</v>
      </c>
      <c r="E2" s="16">
        <v>11</v>
      </c>
      <c r="F2" s="19">
        <f>'[1]1 заезд 12.01-16.01.2026'!$G$31</f>
        <v>16</v>
      </c>
      <c r="G2" s="20">
        <v>1.2</v>
      </c>
      <c r="H2" s="17" t="s">
        <v>21</v>
      </c>
      <c r="I2" s="17" t="s">
        <v>16</v>
      </c>
      <c r="J2" s="16">
        <f>'[1]1 заезд 12.01-16.01.2026'!$I$31</f>
        <v>30</v>
      </c>
      <c r="K2" s="19"/>
      <c r="L2" s="17" t="s">
        <v>17</v>
      </c>
      <c r="M2" s="17"/>
      <c r="N2" s="17"/>
      <c r="O2" s="17"/>
      <c r="P2" s="20">
        <v>1</v>
      </c>
      <c r="Q2" s="20">
        <v>1</v>
      </c>
      <c r="R2" s="39"/>
      <c r="S2" s="16"/>
      <c r="T2" s="18"/>
      <c r="U2" s="40" t="s">
        <v>324</v>
      </c>
      <c r="V2" s="16">
        <v>72</v>
      </c>
      <c r="W2" s="16" t="s">
        <v>277</v>
      </c>
      <c r="X2" s="16">
        <f t="shared" ref="X2:X33" si="0">Y2-J2</f>
        <v>-30</v>
      </c>
      <c r="Y2" s="16"/>
      <c r="Z2" s="17"/>
      <c r="AA2" s="43">
        <v>0.5</v>
      </c>
      <c r="AB2" s="43">
        <f>AA2*J2/12*1.2</f>
        <v>1.5</v>
      </c>
      <c r="AC2" s="43">
        <f>AA2*J2/12</f>
        <v>1.25</v>
      </c>
      <c r="AD2" s="43"/>
      <c r="AE2" s="43">
        <f t="shared" ref="AE2:AE33" si="1">AA2/12</f>
        <v>4.1666666666666699E-2</v>
      </c>
      <c r="AF2" s="43"/>
      <c r="AG2" s="43"/>
    </row>
    <row r="3" spans="1:212" ht="66" x14ac:dyDescent="0.2">
      <c r="A3" s="16">
        <v>2</v>
      </c>
      <c r="B3" s="17" t="s">
        <v>32</v>
      </c>
      <c r="C3" s="21" t="s">
        <v>33</v>
      </c>
      <c r="D3" s="18" t="s">
        <v>29</v>
      </c>
      <c r="E3" s="16">
        <v>5</v>
      </c>
      <c r="F3" s="16">
        <f>'[1]1 заезд 12.01-16.01.2026'!$AA$31</f>
        <v>18</v>
      </c>
      <c r="G3" s="20">
        <v>1</v>
      </c>
      <c r="H3" s="17" t="s">
        <v>21</v>
      </c>
      <c r="I3" s="17" t="s">
        <v>16</v>
      </c>
      <c r="J3" s="16">
        <f>'[1]1 заезд 12.01-16.01.2026'!$AC$31</f>
        <v>29</v>
      </c>
      <c r="K3" s="16"/>
      <c r="L3" s="17" t="s">
        <v>17</v>
      </c>
      <c r="N3" s="17"/>
      <c r="O3" s="17"/>
      <c r="P3" s="20">
        <v>1</v>
      </c>
      <c r="Q3" s="20">
        <v>1</v>
      </c>
      <c r="R3" s="16"/>
      <c r="S3" s="16"/>
      <c r="T3" s="41" t="s">
        <v>325</v>
      </c>
      <c r="U3" s="40" t="s">
        <v>324</v>
      </c>
      <c r="V3" s="16">
        <v>36</v>
      </c>
      <c r="W3" s="16" t="s">
        <v>283</v>
      </c>
      <c r="X3" s="16">
        <f t="shared" si="0"/>
        <v>-29</v>
      </c>
      <c r="Y3" s="16"/>
      <c r="Z3" s="17"/>
      <c r="AA3" s="43">
        <v>0.25</v>
      </c>
      <c r="AB3" s="49">
        <f>AA3*J3/12*1.2</f>
        <v>0.72499999999999998</v>
      </c>
      <c r="AC3" s="43">
        <f>AA3*J3/12</f>
        <v>0.60416666666666696</v>
      </c>
      <c r="AD3" s="43"/>
      <c r="AE3" s="43">
        <f t="shared" si="1"/>
        <v>2.0833333333333301E-2</v>
      </c>
      <c r="AF3" s="43"/>
      <c r="AG3" s="43"/>
    </row>
    <row r="4" spans="1:212" ht="82.5" x14ac:dyDescent="0.2">
      <c r="A4" s="16">
        <v>3</v>
      </c>
      <c r="B4" s="17" t="s">
        <v>37</v>
      </c>
      <c r="C4" s="22" t="s">
        <v>38</v>
      </c>
      <c r="D4" s="23" t="s">
        <v>39</v>
      </c>
      <c r="E4" s="16">
        <v>60</v>
      </c>
      <c r="F4" s="16"/>
      <c r="G4" s="20" t="s">
        <v>295</v>
      </c>
      <c r="H4" s="17" t="s">
        <v>15</v>
      </c>
      <c r="I4" s="17" t="s">
        <v>16</v>
      </c>
      <c r="J4" s="16">
        <v>25</v>
      </c>
      <c r="K4" s="16"/>
      <c r="L4" s="17" t="s">
        <v>17</v>
      </c>
      <c r="M4" s="17"/>
      <c r="N4" s="17"/>
      <c r="O4" s="17"/>
      <c r="P4" s="20">
        <v>1</v>
      </c>
      <c r="Q4" s="20">
        <v>1</v>
      </c>
      <c r="R4" s="42"/>
      <c r="S4" s="16"/>
      <c r="T4" s="17" t="s">
        <v>326</v>
      </c>
      <c r="U4" s="40" t="s">
        <v>324</v>
      </c>
      <c r="V4" s="16">
        <v>80</v>
      </c>
      <c r="W4" s="16" t="s">
        <v>283</v>
      </c>
      <c r="X4" s="16">
        <f t="shared" si="0"/>
        <v>-25</v>
      </c>
      <c r="Y4" s="16"/>
      <c r="Z4" s="17"/>
      <c r="AA4" s="43">
        <v>2</v>
      </c>
      <c r="AB4" s="43">
        <f>AA4*J4/12*1.2*0.4</f>
        <v>2</v>
      </c>
      <c r="AC4" s="43"/>
      <c r="AD4" s="43">
        <f>AA4*J4/12</f>
        <v>4.1666666666666696</v>
      </c>
      <c r="AE4" s="43">
        <f t="shared" si="1"/>
        <v>0.16666666666666699</v>
      </c>
      <c r="AF4" s="43"/>
      <c r="AG4" s="43"/>
    </row>
    <row r="5" spans="1:212" ht="82.5" x14ac:dyDescent="0.2">
      <c r="A5" s="16">
        <v>4</v>
      </c>
      <c r="B5" s="17" t="s">
        <v>46</v>
      </c>
      <c r="C5" s="22" t="s">
        <v>47</v>
      </c>
      <c r="D5" s="18" t="s">
        <v>48</v>
      </c>
      <c r="E5" s="16">
        <v>5</v>
      </c>
      <c r="F5" s="16">
        <f>'[1]18 заезд 22.06-26.06.2026'!$C$31</f>
        <v>10</v>
      </c>
      <c r="G5" s="20">
        <v>18</v>
      </c>
      <c r="H5" s="17" t="s">
        <v>21</v>
      </c>
      <c r="I5" s="17" t="s">
        <v>16</v>
      </c>
      <c r="J5" s="16">
        <f>'[1]18 заезд 22.06-26.06.2026'!$E$31</f>
        <v>25</v>
      </c>
      <c r="K5" s="16"/>
      <c r="L5" s="17" t="s">
        <v>17</v>
      </c>
      <c r="M5" s="17"/>
      <c r="N5" s="17"/>
      <c r="O5" s="17"/>
      <c r="P5" s="20">
        <v>1</v>
      </c>
      <c r="Q5" s="20">
        <v>1</v>
      </c>
      <c r="R5" s="42"/>
      <c r="S5" s="16"/>
      <c r="T5" s="43" t="s">
        <v>327</v>
      </c>
      <c r="U5" s="40" t="s">
        <v>324</v>
      </c>
      <c r="V5" s="16">
        <v>36</v>
      </c>
      <c r="W5" s="16" t="s">
        <v>280</v>
      </c>
      <c r="X5" s="16">
        <f t="shared" si="0"/>
        <v>-25</v>
      </c>
      <c r="Y5" s="16"/>
      <c r="Z5" s="17"/>
      <c r="AA5" s="43">
        <v>0.25</v>
      </c>
      <c r="AB5" s="49">
        <f>AA5*J5/12*1.2</f>
        <v>0.625</v>
      </c>
      <c r="AC5" s="43">
        <f>AA5*J5/12</f>
        <v>0.52083333333333304</v>
      </c>
      <c r="AD5" s="43"/>
      <c r="AE5" s="43">
        <f t="shared" si="1"/>
        <v>2.0833333333333301E-2</v>
      </c>
      <c r="AF5" s="43"/>
      <c r="AG5" s="43"/>
    </row>
    <row r="6" spans="1:212" ht="66" x14ac:dyDescent="0.2">
      <c r="A6" s="16">
        <v>5</v>
      </c>
      <c r="B6" s="17" t="s">
        <v>40</v>
      </c>
      <c r="C6" s="17" t="s">
        <v>41</v>
      </c>
      <c r="D6" s="18" t="s">
        <v>42</v>
      </c>
      <c r="E6" s="16">
        <v>11</v>
      </c>
      <c r="F6" s="19">
        <f>'[1]2 заезд 19.01-23.01.2026'!$C$31</f>
        <v>18</v>
      </c>
      <c r="G6" s="20">
        <v>2.2999999999999998</v>
      </c>
      <c r="H6" s="17" t="s">
        <v>21</v>
      </c>
      <c r="I6" s="17" t="s">
        <v>16</v>
      </c>
      <c r="J6" s="16">
        <f>'[1]2 заезд 19.01-23.01.2026'!$E$31</f>
        <v>27</v>
      </c>
      <c r="K6" s="16"/>
      <c r="L6" s="17" t="s">
        <v>22</v>
      </c>
      <c r="M6" s="17"/>
      <c r="N6" s="17"/>
      <c r="O6" s="17"/>
      <c r="P6" s="20">
        <v>1</v>
      </c>
      <c r="Q6" s="20">
        <v>1</v>
      </c>
      <c r="R6" s="16"/>
      <c r="S6" s="16"/>
      <c r="T6" s="43" t="s">
        <v>328</v>
      </c>
      <c r="U6" s="40" t="s">
        <v>324</v>
      </c>
      <c r="V6" s="16">
        <v>72</v>
      </c>
      <c r="W6" s="16" t="s">
        <v>283</v>
      </c>
      <c r="X6" s="16">
        <f t="shared" si="0"/>
        <v>-27</v>
      </c>
      <c r="Y6" s="16"/>
      <c r="Z6" s="17"/>
      <c r="AA6" s="43">
        <v>0.5</v>
      </c>
      <c r="AB6" s="43">
        <f>AA6*J6/12*1.2</f>
        <v>1.35</v>
      </c>
      <c r="AC6" s="43">
        <f>AA6*J6/12</f>
        <v>1.125</v>
      </c>
      <c r="AD6" s="43"/>
      <c r="AE6" s="43">
        <f t="shared" si="1"/>
        <v>4.1666666666666699E-2</v>
      </c>
      <c r="AF6" s="43"/>
      <c r="AG6" s="43"/>
    </row>
    <row r="7" spans="1:212" ht="66" x14ac:dyDescent="0.2">
      <c r="A7" s="16">
        <v>6</v>
      </c>
      <c r="B7" s="17" t="s">
        <v>40</v>
      </c>
      <c r="C7" s="17" t="s">
        <v>52</v>
      </c>
      <c r="D7" s="18" t="s">
        <v>51</v>
      </c>
      <c r="E7" s="16">
        <v>5</v>
      </c>
      <c r="F7" s="16">
        <f>'[1]3 заезд 26.01-30.01.2026'!$G$31</f>
        <v>16</v>
      </c>
      <c r="G7" s="20">
        <v>3</v>
      </c>
      <c r="H7" s="17" t="s">
        <v>21</v>
      </c>
      <c r="I7" s="17" t="s">
        <v>16</v>
      </c>
      <c r="J7" s="16">
        <f>'[1]3 заезд 26.01-30.01.2026'!$I$31</f>
        <v>30</v>
      </c>
      <c r="K7" s="16"/>
      <c r="L7" s="17" t="s">
        <v>17</v>
      </c>
      <c r="M7" s="17"/>
      <c r="N7" s="18"/>
      <c r="O7" s="18"/>
      <c r="P7" s="16">
        <v>1</v>
      </c>
      <c r="Q7" s="20">
        <v>1</v>
      </c>
      <c r="R7" s="16"/>
      <c r="S7" s="16"/>
      <c r="T7" s="43" t="s">
        <v>327</v>
      </c>
      <c r="U7" s="40" t="s">
        <v>324</v>
      </c>
      <c r="V7" s="16">
        <v>36</v>
      </c>
      <c r="W7" s="16" t="s">
        <v>283</v>
      </c>
      <c r="X7" s="16">
        <f t="shared" si="0"/>
        <v>-30</v>
      </c>
      <c r="Y7" s="16"/>
      <c r="Z7" s="17"/>
      <c r="AA7" s="43">
        <v>0.25</v>
      </c>
      <c r="AB7" s="49">
        <f>AA7*J7/12*1.2</f>
        <v>0.75</v>
      </c>
      <c r="AC7" s="43">
        <f>AA7*J7/12</f>
        <v>0.625</v>
      </c>
      <c r="AD7" s="43"/>
      <c r="AE7" s="43">
        <f t="shared" si="1"/>
        <v>2.0833333333333301E-2</v>
      </c>
      <c r="AF7" s="43"/>
      <c r="AG7" s="43"/>
    </row>
    <row r="8" spans="1:212" ht="82.5" x14ac:dyDescent="0.2">
      <c r="A8" s="16">
        <v>7</v>
      </c>
      <c r="B8" s="17" t="s">
        <v>46</v>
      </c>
      <c r="C8" s="17" t="s">
        <v>47</v>
      </c>
      <c r="D8" s="18" t="s">
        <v>51</v>
      </c>
      <c r="E8" s="16">
        <v>5</v>
      </c>
      <c r="F8" s="16">
        <f>'[1]3 заезд 26.01-30.01.2026'!$C$31</f>
        <v>15</v>
      </c>
      <c r="G8" s="20">
        <v>3</v>
      </c>
      <c r="H8" s="17" t="s">
        <v>21</v>
      </c>
      <c r="I8" s="17" t="s">
        <v>16</v>
      </c>
      <c r="J8" s="16">
        <f>'[1]3 заезд 26.01-30.01.2026'!$E$31</f>
        <v>30</v>
      </c>
      <c r="K8" s="16"/>
      <c r="L8" s="17" t="s">
        <v>17</v>
      </c>
      <c r="M8" s="17"/>
      <c r="N8" s="17"/>
      <c r="O8" s="17"/>
      <c r="P8" s="20">
        <v>1</v>
      </c>
      <c r="Q8" s="20">
        <v>1</v>
      </c>
      <c r="R8" s="42"/>
      <c r="S8" s="16"/>
      <c r="T8" s="43" t="s">
        <v>327</v>
      </c>
      <c r="U8" s="40" t="s">
        <v>324</v>
      </c>
      <c r="V8" s="16">
        <v>36</v>
      </c>
      <c r="W8" s="16" t="s">
        <v>278</v>
      </c>
      <c r="X8" s="16">
        <f t="shared" si="0"/>
        <v>-30</v>
      </c>
      <c r="Y8" s="16"/>
      <c r="Z8" s="17"/>
      <c r="AA8" s="43">
        <v>0.25</v>
      </c>
      <c r="AB8" s="49">
        <f>AA8*J8/12*1.2</f>
        <v>0.75</v>
      </c>
      <c r="AC8" s="43">
        <f>AA8*J8/12</f>
        <v>0.625</v>
      </c>
      <c r="AD8" s="43"/>
      <c r="AE8" s="43">
        <f t="shared" si="1"/>
        <v>2.0833333333333301E-2</v>
      </c>
      <c r="AF8" s="43"/>
      <c r="AG8" s="43"/>
    </row>
    <row r="9" spans="1:212" ht="66" x14ac:dyDescent="0.2">
      <c r="A9" s="16">
        <v>8</v>
      </c>
      <c r="B9" s="17" t="s">
        <v>18</v>
      </c>
      <c r="C9" s="17" t="s">
        <v>329</v>
      </c>
      <c r="D9" s="23" t="s">
        <v>59</v>
      </c>
      <c r="E9" s="16">
        <v>60</v>
      </c>
      <c r="F9" s="16"/>
      <c r="G9" s="20" t="s">
        <v>295</v>
      </c>
      <c r="H9" s="17" t="s">
        <v>15</v>
      </c>
      <c r="I9" s="17" t="s">
        <v>16</v>
      </c>
      <c r="J9" s="16">
        <v>25</v>
      </c>
      <c r="K9" s="16"/>
      <c r="L9" s="17" t="s">
        <v>17</v>
      </c>
      <c r="M9" s="17"/>
      <c r="N9" s="17"/>
      <c r="O9" s="17"/>
      <c r="P9" s="20">
        <v>2</v>
      </c>
      <c r="Q9" s="20">
        <v>1</v>
      </c>
      <c r="R9" s="42"/>
      <c r="S9" s="16"/>
      <c r="T9" s="17"/>
      <c r="U9" s="40" t="s">
        <v>324</v>
      </c>
      <c r="V9" s="16">
        <v>80</v>
      </c>
      <c r="W9" s="16" t="s">
        <v>277</v>
      </c>
      <c r="X9" s="16">
        <f t="shared" si="0"/>
        <v>-25</v>
      </c>
      <c r="Y9" s="16"/>
      <c r="Z9" s="17"/>
      <c r="AA9" s="43">
        <v>2</v>
      </c>
      <c r="AB9" s="43">
        <f>AA9*J9/12*1.2*0.4</f>
        <v>2</v>
      </c>
      <c r="AC9" s="43"/>
      <c r="AD9" s="43">
        <f>AA9*J9/12</f>
        <v>4.1666666666666696</v>
      </c>
      <c r="AE9" s="43">
        <f t="shared" si="1"/>
        <v>0.16666666666666699</v>
      </c>
      <c r="AF9" s="43"/>
      <c r="AG9" s="43"/>
    </row>
    <row r="10" spans="1:212" ht="66" x14ac:dyDescent="0.2">
      <c r="A10" s="16">
        <v>9</v>
      </c>
      <c r="B10" s="17" t="s">
        <v>18</v>
      </c>
      <c r="C10" s="17" t="s">
        <v>65</v>
      </c>
      <c r="D10" s="18" t="s">
        <v>66</v>
      </c>
      <c r="E10" s="16">
        <v>5</v>
      </c>
      <c r="F10" s="16">
        <f>'[1]4 заезд 02.03-06.03.2026'!$C$31</f>
        <v>15</v>
      </c>
      <c r="G10" s="20">
        <v>4</v>
      </c>
      <c r="H10" s="17" t="s">
        <v>21</v>
      </c>
      <c r="I10" s="17" t="s">
        <v>16</v>
      </c>
      <c r="J10" s="16">
        <f>'[1]4 заезд 02.03-06.03.2026'!$E$31</f>
        <v>30</v>
      </c>
      <c r="K10" s="19"/>
      <c r="L10" s="17" t="s">
        <v>17</v>
      </c>
      <c r="M10" s="17"/>
      <c r="N10" s="17"/>
      <c r="O10" s="17"/>
      <c r="P10" s="20">
        <v>3</v>
      </c>
      <c r="Q10" s="20">
        <v>1</v>
      </c>
      <c r="R10" s="39"/>
      <c r="S10" s="16"/>
      <c r="T10" s="43" t="s">
        <v>330</v>
      </c>
      <c r="U10" s="40" t="s">
        <v>324</v>
      </c>
      <c r="V10" s="16">
        <v>36</v>
      </c>
      <c r="W10" s="16" t="s">
        <v>283</v>
      </c>
      <c r="X10" s="16">
        <f t="shared" si="0"/>
        <v>-30</v>
      </c>
      <c r="Y10" s="16"/>
      <c r="Z10" s="17"/>
      <c r="AA10" s="43">
        <v>0.25</v>
      </c>
      <c r="AB10" s="49">
        <f>AA10*J10/12*1.2</f>
        <v>0.75</v>
      </c>
      <c r="AC10" s="43">
        <f>AA10*J10/12</f>
        <v>0.625</v>
      </c>
      <c r="AD10" s="43"/>
      <c r="AE10" s="43">
        <f t="shared" si="1"/>
        <v>2.0833333333333301E-2</v>
      </c>
      <c r="AF10" s="43"/>
      <c r="AG10" s="43"/>
    </row>
    <row r="11" spans="1:212" ht="66" x14ac:dyDescent="0.2">
      <c r="A11" s="16">
        <v>10</v>
      </c>
      <c r="B11" s="17" t="s">
        <v>40</v>
      </c>
      <c r="C11" s="24" t="s">
        <v>331</v>
      </c>
      <c r="D11" s="18" t="s">
        <v>66</v>
      </c>
      <c r="E11" s="16">
        <v>5</v>
      </c>
      <c r="F11" s="19">
        <f>'[1]4 заезд 02.03-06.03.2026'!$G$31</f>
        <v>16</v>
      </c>
      <c r="G11" s="20">
        <v>4</v>
      </c>
      <c r="H11" s="17" t="s">
        <v>21</v>
      </c>
      <c r="I11" s="17" t="s">
        <v>16</v>
      </c>
      <c r="J11" s="16">
        <f>'[1]4 заезд 02.03-06.03.2026'!$I$31</f>
        <v>30</v>
      </c>
      <c r="K11" s="16"/>
      <c r="L11" s="17" t="s">
        <v>17</v>
      </c>
      <c r="M11" s="17"/>
      <c r="N11" s="17"/>
      <c r="O11" s="17"/>
      <c r="P11" s="16">
        <v>3</v>
      </c>
      <c r="Q11" s="20">
        <v>1</v>
      </c>
      <c r="R11" s="16"/>
      <c r="S11" s="16"/>
      <c r="T11" s="43" t="s">
        <v>332</v>
      </c>
      <c r="U11" s="40" t="s">
        <v>324</v>
      </c>
      <c r="V11" s="16">
        <v>40</v>
      </c>
      <c r="W11" s="16" t="s">
        <v>283</v>
      </c>
      <c r="X11" s="16">
        <f t="shared" si="0"/>
        <v>-30</v>
      </c>
      <c r="Y11" s="16"/>
      <c r="Z11" s="17"/>
      <c r="AA11" s="43">
        <v>0.25</v>
      </c>
      <c r="AB11" s="49">
        <f>AA11*J11/12*1.2</f>
        <v>0.75</v>
      </c>
      <c r="AC11" s="43">
        <f>AA11*J11/12</f>
        <v>0.625</v>
      </c>
      <c r="AD11" s="43"/>
      <c r="AE11" s="43">
        <f t="shared" si="1"/>
        <v>2.0833333333333301E-2</v>
      </c>
      <c r="AF11" s="43"/>
      <c r="AG11" s="43"/>
    </row>
    <row r="12" spans="1:212" ht="66" x14ac:dyDescent="0.2">
      <c r="A12" s="16">
        <v>11</v>
      </c>
      <c r="B12" s="17" t="s">
        <v>81</v>
      </c>
      <c r="C12" s="17" t="s">
        <v>82</v>
      </c>
      <c r="D12" s="18" t="s">
        <v>83</v>
      </c>
      <c r="E12" s="16">
        <v>5</v>
      </c>
      <c r="F12" s="19">
        <f>'[1]5 заезд 09.03-13.03.2026'!$W$31</f>
        <v>15</v>
      </c>
      <c r="G12" s="20">
        <v>5</v>
      </c>
      <c r="H12" s="17" t="s">
        <v>21</v>
      </c>
      <c r="I12" s="17" t="s">
        <v>16</v>
      </c>
      <c r="J12" s="16">
        <f>'[1]5 заезд 09.03-13.03.2026'!$Y$31</f>
        <v>25</v>
      </c>
      <c r="K12" s="16"/>
      <c r="L12" s="17" t="s">
        <v>17</v>
      </c>
      <c r="M12" s="17"/>
      <c r="N12" s="18" t="s">
        <v>333</v>
      </c>
      <c r="O12" s="18"/>
      <c r="P12" s="20">
        <v>3</v>
      </c>
      <c r="Q12" s="20">
        <v>1</v>
      </c>
      <c r="R12" s="16"/>
      <c r="S12" s="16"/>
      <c r="T12" s="43" t="s">
        <v>334</v>
      </c>
      <c r="U12" s="40" t="s">
        <v>324</v>
      </c>
      <c r="V12" s="20">
        <v>36</v>
      </c>
      <c r="W12" s="16" t="s">
        <v>283</v>
      </c>
      <c r="X12" s="16">
        <f t="shared" si="0"/>
        <v>-25</v>
      </c>
      <c r="Y12" s="16"/>
      <c r="Z12" s="17"/>
      <c r="AA12" s="43">
        <v>0.25</v>
      </c>
      <c r="AB12" s="49">
        <f>AA12*J12/12*1.2</f>
        <v>0.625</v>
      </c>
      <c r="AC12" s="43">
        <f>AA12*J12/12</f>
        <v>0.52083333333333304</v>
      </c>
      <c r="AD12" s="43"/>
      <c r="AE12" s="43">
        <f t="shared" si="1"/>
        <v>2.0833333333333301E-2</v>
      </c>
      <c r="AF12" s="43"/>
      <c r="AG12" s="43"/>
    </row>
    <row r="13" spans="1:212" ht="66" x14ac:dyDescent="0.2">
      <c r="A13" s="16">
        <v>12</v>
      </c>
      <c r="B13" s="17" t="s">
        <v>18</v>
      </c>
      <c r="C13" s="17" t="s">
        <v>19</v>
      </c>
      <c r="D13" s="18" t="s">
        <v>74</v>
      </c>
      <c r="E13" s="16">
        <v>11</v>
      </c>
      <c r="F13" s="19">
        <f>'[1]5 заезд 09.03-13.03.2026'!$C$31</f>
        <v>19</v>
      </c>
      <c r="G13" s="20">
        <v>5.6</v>
      </c>
      <c r="H13" s="17" t="s">
        <v>21</v>
      </c>
      <c r="I13" s="17" t="s">
        <v>16</v>
      </c>
      <c r="J13" s="16">
        <f>'[1]5 заезд 09.03-13.03.2026'!$E$31</f>
        <v>30</v>
      </c>
      <c r="K13" s="16"/>
      <c r="L13" s="17" t="s">
        <v>17</v>
      </c>
      <c r="M13" s="17"/>
      <c r="N13" s="17"/>
      <c r="O13" s="17"/>
      <c r="P13" s="20">
        <v>3</v>
      </c>
      <c r="Q13" s="20">
        <v>1</v>
      </c>
      <c r="R13" s="42"/>
      <c r="S13" s="16"/>
      <c r="T13" s="18"/>
      <c r="U13" s="40" t="s">
        <v>324</v>
      </c>
      <c r="V13" s="16">
        <v>72</v>
      </c>
      <c r="W13" s="16" t="s">
        <v>279</v>
      </c>
      <c r="X13" s="16">
        <f t="shared" si="0"/>
        <v>-30</v>
      </c>
      <c r="Y13" s="16"/>
      <c r="Z13" s="17"/>
      <c r="AA13" s="43">
        <v>0.5</v>
      </c>
      <c r="AB13" s="49">
        <f>AA13*J13/12*1.2</f>
        <v>1.5</v>
      </c>
      <c r="AC13" s="43">
        <f>AA13*J13/12</f>
        <v>1.25</v>
      </c>
      <c r="AD13" s="43"/>
      <c r="AE13" s="43">
        <f t="shared" si="1"/>
        <v>4.1666666666666699E-2</v>
      </c>
      <c r="AF13" s="43"/>
      <c r="AG13" s="43"/>
    </row>
    <row r="14" spans="1:212" ht="66" x14ac:dyDescent="0.2">
      <c r="A14" s="16">
        <v>13</v>
      </c>
      <c r="B14" s="17" t="s">
        <v>84</v>
      </c>
      <c r="C14" s="17" t="s">
        <v>85</v>
      </c>
      <c r="D14" s="25" t="s">
        <v>86</v>
      </c>
      <c r="E14" s="16">
        <v>60</v>
      </c>
      <c r="F14" s="16"/>
      <c r="G14" s="20" t="s">
        <v>295</v>
      </c>
      <c r="H14" s="17" t="s">
        <v>15</v>
      </c>
      <c r="I14" s="17" t="s">
        <v>16</v>
      </c>
      <c r="J14" s="16">
        <v>25</v>
      </c>
      <c r="K14" s="16"/>
      <c r="L14" s="17" t="s">
        <v>17</v>
      </c>
      <c r="M14" s="17"/>
      <c r="N14" s="17"/>
      <c r="O14" s="17"/>
      <c r="P14" s="20">
        <v>3</v>
      </c>
      <c r="Q14" s="20">
        <v>1</v>
      </c>
      <c r="R14" s="16"/>
      <c r="S14" s="16"/>
      <c r="T14" s="17"/>
      <c r="U14" s="40" t="s">
        <v>324</v>
      </c>
      <c r="V14" s="16">
        <v>80</v>
      </c>
      <c r="W14" s="16" t="s">
        <v>277</v>
      </c>
      <c r="X14" s="16">
        <f t="shared" si="0"/>
        <v>-25</v>
      </c>
      <c r="Y14" s="16"/>
      <c r="Z14" s="17"/>
      <c r="AA14" s="43">
        <v>2</v>
      </c>
      <c r="AB14" s="43">
        <f>AA14*J14/12*1.2*0.4</f>
        <v>2</v>
      </c>
      <c r="AC14" s="43"/>
      <c r="AD14" s="43">
        <f>AA14*J14/12</f>
        <v>4.1666666666666696</v>
      </c>
      <c r="AE14" s="43">
        <f t="shared" si="1"/>
        <v>0.16666666666666699</v>
      </c>
      <c r="AF14" s="43"/>
      <c r="AG14" s="43"/>
    </row>
    <row r="15" spans="1:212" ht="66" x14ac:dyDescent="0.2">
      <c r="A15" s="16">
        <v>14</v>
      </c>
      <c r="B15" s="17" t="s">
        <v>40</v>
      </c>
      <c r="C15" s="17" t="s">
        <v>41</v>
      </c>
      <c r="D15" s="18" t="s">
        <v>87</v>
      </c>
      <c r="E15" s="16">
        <v>11</v>
      </c>
      <c r="F15" s="16">
        <f>'[1]6 заезд 16.03-20.03.2026'!$C$31</f>
        <v>19</v>
      </c>
      <c r="G15" s="20">
        <v>6.7</v>
      </c>
      <c r="H15" s="17" t="s">
        <v>21</v>
      </c>
      <c r="I15" s="17" t="s">
        <v>16</v>
      </c>
      <c r="J15" s="16">
        <f>'[1]6 заезд 16.03-20.03.2026'!$E$31</f>
        <v>29</v>
      </c>
      <c r="K15" s="16"/>
      <c r="L15" s="17" t="s">
        <v>22</v>
      </c>
      <c r="M15" s="17"/>
      <c r="N15" s="17"/>
      <c r="O15" s="17"/>
      <c r="P15" s="20">
        <v>3</v>
      </c>
      <c r="Q15" s="20">
        <v>1</v>
      </c>
      <c r="R15" s="16"/>
      <c r="S15" s="16"/>
      <c r="T15" s="43" t="s">
        <v>328</v>
      </c>
      <c r="U15" s="40" t="s">
        <v>324</v>
      </c>
      <c r="V15" s="16">
        <v>72</v>
      </c>
      <c r="W15" s="16" t="s">
        <v>278</v>
      </c>
      <c r="X15" s="16">
        <f t="shared" si="0"/>
        <v>-29</v>
      </c>
      <c r="Y15" s="16"/>
      <c r="Z15" s="17"/>
      <c r="AA15" s="43">
        <v>0.5</v>
      </c>
      <c r="AB15" s="49">
        <f t="shared" ref="AB15:AB20" si="2">AA15*J15/12*1.2</f>
        <v>1.45</v>
      </c>
      <c r="AC15" s="43">
        <f t="shared" ref="AC15:AC20" si="3">AA15*J15/12</f>
        <v>1.2083333333333299</v>
      </c>
      <c r="AD15" s="43"/>
      <c r="AE15" s="43">
        <f t="shared" si="1"/>
        <v>4.1666666666666699E-2</v>
      </c>
      <c r="AF15" s="43"/>
      <c r="AG15" s="43"/>
    </row>
    <row r="16" spans="1:212" ht="96" customHeight="1" x14ac:dyDescent="0.2">
      <c r="A16" s="16">
        <v>15</v>
      </c>
      <c r="B16" s="17" t="s">
        <v>18</v>
      </c>
      <c r="C16" s="17" t="s">
        <v>100</v>
      </c>
      <c r="D16" s="18" t="s">
        <v>101</v>
      </c>
      <c r="E16" s="16">
        <v>5</v>
      </c>
      <c r="F16" s="16">
        <f>'[1]7 заезд 23.03-27.03.2026'!$O$31</f>
        <v>14</v>
      </c>
      <c r="G16" s="20">
        <v>7</v>
      </c>
      <c r="H16" s="17" t="s">
        <v>21</v>
      </c>
      <c r="I16" s="17" t="s">
        <v>16</v>
      </c>
      <c r="J16" s="16">
        <f>'[1]7 заезд 23.03-27.03.2026'!$Q$31</f>
        <v>30</v>
      </c>
      <c r="K16" s="16"/>
      <c r="L16" s="17" t="s">
        <v>17</v>
      </c>
      <c r="M16" s="17"/>
      <c r="N16" s="17"/>
      <c r="O16" s="17"/>
      <c r="P16" s="20">
        <v>3</v>
      </c>
      <c r="Q16" s="20">
        <v>1</v>
      </c>
      <c r="R16" s="42"/>
      <c r="S16" s="16"/>
      <c r="T16" s="43" t="s">
        <v>326</v>
      </c>
      <c r="U16" s="40" t="s">
        <v>324</v>
      </c>
      <c r="V16" s="16">
        <v>36</v>
      </c>
      <c r="W16" s="16" t="s">
        <v>283</v>
      </c>
      <c r="X16" s="16">
        <f t="shared" si="0"/>
        <v>-30</v>
      </c>
      <c r="Y16" s="16"/>
      <c r="Z16" s="17"/>
      <c r="AA16" s="43">
        <v>0.25</v>
      </c>
      <c r="AB16" s="43">
        <f t="shared" si="2"/>
        <v>0.75</v>
      </c>
      <c r="AC16" s="43">
        <f t="shared" si="3"/>
        <v>0.625</v>
      </c>
      <c r="AD16" s="43"/>
      <c r="AE16" s="43">
        <f t="shared" si="1"/>
        <v>2.0833333333333301E-2</v>
      </c>
      <c r="AF16" s="43"/>
      <c r="AG16" s="43"/>
    </row>
    <row r="17" spans="1:212" ht="66" x14ac:dyDescent="0.2">
      <c r="A17" s="16">
        <v>16</v>
      </c>
      <c r="B17" s="17" t="s">
        <v>102</v>
      </c>
      <c r="C17" s="17" t="s">
        <v>182</v>
      </c>
      <c r="D17" s="18" t="s">
        <v>101</v>
      </c>
      <c r="E17" s="16">
        <v>5</v>
      </c>
      <c r="F17" s="16">
        <f>'[1]7 заезд 23.03-27.03.2026'!$S$31</f>
        <v>10</v>
      </c>
      <c r="G17" s="20">
        <v>7</v>
      </c>
      <c r="H17" s="17" t="s">
        <v>21</v>
      </c>
      <c r="I17" s="17" t="s">
        <v>16</v>
      </c>
      <c r="J17" s="16">
        <f>'[1]7 заезд 23.03-27.03.2026'!$U$31</f>
        <v>30</v>
      </c>
      <c r="K17" s="16"/>
      <c r="L17" s="17" t="s">
        <v>17</v>
      </c>
      <c r="M17" s="17"/>
      <c r="N17" s="17"/>
      <c r="O17" s="17"/>
      <c r="P17" s="20">
        <v>3</v>
      </c>
      <c r="Q17" s="20">
        <v>1</v>
      </c>
      <c r="R17" s="42"/>
      <c r="S17" s="16"/>
      <c r="T17" s="17"/>
      <c r="U17" s="40" t="s">
        <v>324</v>
      </c>
      <c r="V17" s="16">
        <v>36</v>
      </c>
      <c r="W17" s="16" t="s">
        <v>277</v>
      </c>
      <c r="X17" s="16">
        <f t="shared" si="0"/>
        <v>-30</v>
      </c>
      <c r="Y17" s="16"/>
      <c r="Z17" s="17"/>
      <c r="AA17" s="43">
        <v>0.25</v>
      </c>
      <c r="AB17" s="43">
        <f t="shared" si="2"/>
        <v>0.75</v>
      </c>
      <c r="AC17" s="43">
        <f t="shared" si="3"/>
        <v>0.625</v>
      </c>
      <c r="AD17" s="43"/>
      <c r="AE17" s="43">
        <f t="shared" si="1"/>
        <v>2.0833333333333301E-2</v>
      </c>
      <c r="AF17" s="43"/>
      <c r="AG17" s="43"/>
    </row>
    <row r="18" spans="1:212" ht="66" x14ac:dyDescent="0.2">
      <c r="A18" s="16">
        <v>17</v>
      </c>
      <c r="B18" s="17" t="s">
        <v>18</v>
      </c>
      <c r="C18" s="17" t="s">
        <v>19</v>
      </c>
      <c r="D18" s="18" t="s">
        <v>108</v>
      </c>
      <c r="E18" s="16">
        <v>11</v>
      </c>
      <c r="F18" s="19">
        <f>'[1]8 заезд 30.03-03.04.2026'!$C$31</f>
        <v>11</v>
      </c>
      <c r="G18" s="20">
        <v>8.9</v>
      </c>
      <c r="H18" s="17" t="s">
        <v>21</v>
      </c>
      <c r="I18" s="17" t="s">
        <v>16</v>
      </c>
      <c r="J18" s="16">
        <f>'[1]8 заезд 30.03-03.04.2026'!$E$31</f>
        <v>30</v>
      </c>
      <c r="K18" s="16"/>
      <c r="L18" s="17" t="s">
        <v>17</v>
      </c>
      <c r="M18" s="17"/>
      <c r="N18" s="17"/>
      <c r="O18" s="17"/>
      <c r="P18" s="20">
        <v>3</v>
      </c>
      <c r="Q18" s="20">
        <v>1</v>
      </c>
      <c r="R18" s="42"/>
      <c r="S18" s="16"/>
      <c r="T18" s="18"/>
      <c r="U18" s="40" t="s">
        <v>324</v>
      </c>
      <c r="V18" s="16">
        <v>72</v>
      </c>
      <c r="W18" s="16" t="s">
        <v>279</v>
      </c>
      <c r="X18" s="16">
        <f t="shared" si="0"/>
        <v>-30</v>
      </c>
      <c r="Y18" s="16"/>
      <c r="Z18" s="17"/>
      <c r="AA18" s="43">
        <v>0.5</v>
      </c>
      <c r="AB18" s="49">
        <f t="shared" si="2"/>
        <v>1.5</v>
      </c>
      <c r="AC18" s="43">
        <f t="shared" si="3"/>
        <v>1.25</v>
      </c>
      <c r="AD18" s="43"/>
      <c r="AE18" s="43">
        <f t="shared" si="1"/>
        <v>4.1666666666666699E-2</v>
      </c>
      <c r="AF18" s="43"/>
      <c r="AG18" s="43"/>
    </row>
    <row r="19" spans="1:212" ht="66" x14ac:dyDescent="0.2">
      <c r="A19" s="16">
        <v>18</v>
      </c>
      <c r="B19" s="17" t="s">
        <v>113</v>
      </c>
      <c r="C19" s="17" t="s">
        <v>114</v>
      </c>
      <c r="D19" s="18" t="s">
        <v>111</v>
      </c>
      <c r="E19" s="16">
        <v>5</v>
      </c>
      <c r="F19" s="16">
        <f>'[1]8 заезд 30.03-03.04.2026'!$O$31</f>
        <v>12</v>
      </c>
      <c r="G19" s="20">
        <v>8</v>
      </c>
      <c r="H19" s="17" t="s">
        <v>21</v>
      </c>
      <c r="I19" s="17" t="s">
        <v>16</v>
      </c>
      <c r="J19" s="16">
        <f>'[1]8 заезд 30.03-03.04.2026'!$Q$31</f>
        <v>30</v>
      </c>
      <c r="K19" s="16"/>
      <c r="L19" s="17" t="s">
        <v>17</v>
      </c>
      <c r="M19" s="17"/>
      <c r="N19" s="17"/>
      <c r="O19" s="17"/>
      <c r="P19" s="20">
        <v>3</v>
      </c>
      <c r="Q19" s="20">
        <v>1</v>
      </c>
      <c r="R19" s="42"/>
      <c r="S19" s="16"/>
      <c r="T19" s="43" t="s">
        <v>335</v>
      </c>
      <c r="U19" s="40" t="s">
        <v>324</v>
      </c>
      <c r="V19" s="16">
        <v>36</v>
      </c>
      <c r="W19" s="16" t="s">
        <v>283</v>
      </c>
      <c r="X19" s="16">
        <f t="shared" si="0"/>
        <v>-30</v>
      </c>
      <c r="Y19" s="16"/>
      <c r="Z19" s="17"/>
      <c r="AA19" s="43">
        <v>0.25</v>
      </c>
      <c r="AB19" s="49">
        <f t="shared" si="2"/>
        <v>0.75</v>
      </c>
      <c r="AC19" s="43">
        <f t="shared" si="3"/>
        <v>0.625</v>
      </c>
      <c r="AD19" s="43"/>
      <c r="AE19" s="43">
        <f t="shared" si="1"/>
        <v>2.0833333333333301E-2</v>
      </c>
      <c r="AF19" s="43"/>
      <c r="AG19" s="43"/>
    </row>
    <row r="20" spans="1:212" ht="72" customHeight="1" x14ac:dyDescent="0.2">
      <c r="A20" s="16">
        <v>19</v>
      </c>
      <c r="B20" s="17" t="s">
        <v>40</v>
      </c>
      <c r="C20" s="26" t="s">
        <v>112</v>
      </c>
      <c r="D20" s="18" t="s">
        <v>111</v>
      </c>
      <c r="E20" s="16">
        <v>5</v>
      </c>
      <c r="F20" s="19">
        <f>'[1]8 заезд 30.03-03.04.2026'!$K$31</f>
        <v>13</v>
      </c>
      <c r="G20" s="20">
        <v>8</v>
      </c>
      <c r="H20" s="17" t="s">
        <v>21</v>
      </c>
      <c r="I20" s="17" t="s">
        <v>16</v>
      </c>
      <c r="J20" s="16">
        <f>'[1]8 заезд 30.03-03.04.2026'!$M$31</f>
        <v>30</v>
      </c>
      <c r="K20" s="16"/>
      <c r="L20" s="17" t="s">
        <v>17</v>
      </c>
      <c r="M20" s="17"/>
      <c r="N20" s="17"/>
      <c r="O20" s="17"/>
      <c r="P20" s="20">
        <v>3</v>
      </c>
      <c r="Q20" s="20">
        <v>1</v>
      </c>
      <c r="R20" s="16"/>
      <c r="S20" s="16"/>
      <c r="T20" s="18" t="s">
        <v>336</v>
      </c>
      <c r="U20" s="40" t="s">
        <v>324</v>
      </c>
      <c r="V20" s="16">
        <v>36</v>
      </c>
      <c r="W20" s="16" t="s">
        <v>283</v>
      </c>
      <c r="X20" s="16">
        <f t="shared" si="0"/>
        <v>-30</v>
      </c>
      <c r="Y20" s="16"/>
      <c r="Z20" s="17"/>
      <c r="AA20" s="43">
        <v>0.25</v>
      </c>
      <c r="AB20" s="49">
        <f t="shared" si="2"/>
        <v>0.75</v>
      </c>
      <c r="AC20" s="43">
        <f t="shared" si="3"/>
        <v>0.625</v>
      </c>
      <c r="AD20" s="43"/>
      <c r="AE20" s="43">
        <f t="shared" si="1"/>
        <v>2.0833333333333301E-2</v>
      </c>
      <c r="AF20" s="43"/>
      <c r="AG20" s="43"/>
    </row>
    <row r="21" spans="1:212" ht="66" x14ac:dyDescent="0.2">
      <c r="A21" s="16">
        <v>20</v>
      </c>
      <c r="B21" s="17" t="s">
        <v>18</v>
      </c>
      <c r="C21" s="17" t="s">
        <v>329</v>
      </c>
      <c r="D21" s="23" t="s">
        <v>117</v>
      </c>
      <c r="E21" s="16">
        <v>60</v>
      </c>
      <c r="F21" s="16"/>
      <c r="G21" s="20" t="s">
        <v>295</v>
      </c>
      <c r="H21" s="17" t="s">
        <v>15</v>
      </c>
      <c r="I21" s="17" t="s">
        <v>16</v>
      </c>
      <c r="J21" s="16">
        <v>25</v>
      </c>
      <c r="K21" s="16"/>
      <c r="L21" s="17" t="s">
        <v>17</v>
      </c>
      <c r="M21" s="17"/>
      <c r="N21" s="17"/>
      <c r="O21" s="17"/>
      <c r="P21" s="20">
        <v>4</v>
      </c>
      <c r="Q21" s="20">
        <v>2</v>
      </c>
      <c r="R21" s="42"/>
      <c r="S21" s="16"/>
      <c r="T21" s="17"/>
      <c r="U21" s="40" t="s">
        <v>324</v>
      </c>
      <c r="V21" s="16">
        <v>80</v>
      </c>
      <c r="W21" s="16" t="s">
        <v>279</v>
      </c>
      <c r="X21" s="16">
        <f t="shared" si="0"/>
        <v>-25</v>
      </c>
      <c r="Y21" s="16"/>
      <c r="Z21" s="17"/>
      <c r="AA21" s="43">
        <v>2</v>
      </c>
      <c r="AB21" s="43">
        <f>AA21*J21/12*1.2*0.4</f>
        <v>2</v>
      </c>
      <c r="AC21" s="43"/>
      <c r="AD21" s="43">
        <f>AA21*J21/12</f>
        <v>4.1666666666666696</v>
      </c>
      <c r="AE21" s="43">
        <f t="shared" si="1"/>
        <v>0.16666666666666699</v>
      </c>
      <c r="AF21" s="43"/>
      <c r="AG21" s="43"/>
    </row>
    <row r="22" spans="1:212" ht="111" customHeight="1" x14ac:dyDescent="0.2">
      <c r="A22" s="16">
        <v>21</v>
      </c>
      <c r="B22" s="17" t="s">
        <v>18</v>
      </c>
      <c r="C22" s="17" t="s">
        <v>122</v>
      </c>
      <c r="D22" s="27" t="s">
        <v>123</v>
      </c>
      <c r="E22" s="16">
        <v>5</v>
      </c>
      <c r="F22" s="16">
        <f>'[1]9 заезд 06.04-10.04.2026'!$S$31</f>
        <v>16</v>
      </c>
      <c r="G22" s="20">
        <v>9</v>
      </c>
      <c r="H22" s="17" t="s">
        <v>21</v>
      </c>
      <c r="I22" s="17" t="s">
        <v>16</v>
      </c>
      <c r="J22" s="16">
        <f>'[1]9 заезд 06.04-10.04.2026'!$U$31</f>
        <v>30</v>
      </c>
      <c r="K22" s="19"/>
      <c r="L22" s="17" t="s">
        <v>17</v>
      </c>
      <c r="M22" s="17"/>
      <c r="N22" s="17"/>
      <c r="O22" s="17"/>
      <c r="P22" s="20">
        <v>4</v>
      </c>
      <c r="Q22" s="20">
        <v>2</v>
      </c>
      <c r="R22" s="19"/>
      <c r="S22" s="16"/>
      <c r="T22" s="27"/>
      <c r="U22" s="40" t="s">
        <v>324</v>
      </c>
      <c r="V22" s="16">
        <v>36</v>
      </c>
      <c r="W22" s="16" t="s">
        <v>277</v>
      </c>
      <c r="X22" s="16">
        <f t="shared" si="0"/>
        <v>-30</v>
      </c>
      <c r="Y22" s="16"/>
      <c r="Z22" s="17"/>
      <c r="AA22" s="43">
        <v>0.25</v>
      </c>
      <c r="AB22" s="49">
        <f>AA22*J22/12*1.2</f>
        <v>0.75</v>
      </c>
      <c r="AC22" s="43">
        <f>AA22*J22/12</f>
        <v>0.625</v>
      </c>
      <c r="AD22" s="43"/>
      <c r="AE22" s="43">
        <f t="shared" si="1"/>
        <v>2.0833333333333301E-2</v>
      </c>
      <c r="AF22" s="43"/>
      <c r="AG22" s="43"/>
    </row>
    <row r="23" spans="1:212" ht="66" x14ac:dyDescent="0.2">
      <c r="A23" s="16">
        <v>22</v>
      </c>
      <c r="B23" s="17" t="s">
        <v>40</v>
      </c>
      <c r="C23" s="24" t="s">
        <v>331</v>
      </c>
      <c r="D23" s="17" t="s">
        <v>118</v>
      </c>
      <c r="E23" s="16">
        <v>5</v>
      </c>
      <c r="F23" s="16">
        <f>'[1]9 заезд 06.04-10.04.2026'!$W$31</f>
        <v>14</v>
      </c>
      <c r="G23" s="20" t="s">
        <v>318</v>
      </c>
      <c r="H23" s="17" t="s">
        <v>21</v>
      </c>
      <c r="I23" s="17" t="s">
        <v>16</v>
      </c>
      <c r="J23" s="16">
        <f>'[1]9 заезд 06.04-10.04.2026'!$Y$31</f>
        <v>30</v>
      </c>
      <c r="K23" s="16"/>
      <c r="L23" s="17" t="s">
        <v>17</v>
      </c>
      <c r="M23" s="17"/>
      <c r="N23" s="17"/>
      <c r="O23" s="17"/>
      <c r="P23" s="20">
        <v>4</v>
      </c>
      <c r="Q23" s="20">
        <v>2</v>
      </c>
      <c r="R23" s="16"/>
      <c r="S23" s="16"/>
      <c r="T23" s="43" t="s">
        <v>332</v>
      </c>
      <c r="U23" s="40" t="s">
        <v>324</v>
      </c>
      <c r="V23" s="16">
        <v>40</v>
      </c>
      <c r="W23" s="16" t="s">
        <v>278</v>
      </c>
      <c r="X23" s="16">
        <f t="shared" si="0"/>
        <v>-30</v>
      </c>
      <c r="Y23" s="16"/>
      <c r="Z23" s="17"/>
      <c r="AA23" s="43">
        <v>0.25</v>
      </c>
      <c r="AB23" s="49">
        <f>AA23*J23/12*1.2</f>
        <v>0.75</v>
      </c>
      <c r="AC23" s="43">
        <f>AA23*J23/12</f>
        <v>0.625</v>
      </c>
      <c r="AD23" s="43"/>
      <c r="AE23" s="43">
        <f t="shared" si="1"/>
        <v>2.0833333333333301E-2</v>
      </c>
      <c r="AF23" s="43"/>
      <c r="AG23" s="43"/>
    </row>
    <row r="24" spans="1:212" ht="66" x14ac:dyDescent="0.2">
      <c r="A24" s="16">
        <v>23</v>
      </c>
      <c r="B24" s="17" t="s">
        <v>84</v>
      </c>
      <c r="C24" s="17" t="s">
        <v>128</v>
      </c>
      <c r="D24" s="25" t="s">
        <v>129</v>
      </c>
      <c r="E24" s="16">
        <v>60</v>
      </c>
      <c r="F24" s="16"/>
      <c r="G24" s="20" t="s">
        <v>295</v>
      </c>
      <c r="H24" s="17" t="s">
        <v>15</v>
      </c>
      <c r="I24" s="17" t="s">
        <v>16</v>
      </c>
      <c r="J24" s="16">
        <v>25</v>
      </c>
      <c r="K24" s="16"/>
      <c r="L24" s="17" t="s">
        <v>17</v>
      </c>
      <c r="M24" s="17"/>
      <c r="N24" s="17"/>
      <c r="O24" s="17"/>
      <c r="P24" s="20">
        <v>4</v>
      </c>
      <c r="Q24" s="20">
        <v>2</v>
      </c>
      <c r="R24" s="16"/>
      <c r="S24" s="16"/>
      <c r="T24" s="17"/>
      <c r="U24" s="40" t="s">
        <v>324</v>
      </c>
      <c r="V24" s="16">
        <v>80</v>
      </c>
      <c r="W24" s="16" t="s">
        <v>277</v>
      </c>
      <c r="X24" s="16">
        <f t="shared" si="0"/>
        <v>-25</v>
      </c>
      <c r="Y24" s="16"/>
      <c r="Z24" s="17"/>
      <c r="AA24" s="43">
        <v>2</v>
      </c>
      <c r="AB24" s="43">
        <f>AA24*J24/12*1.2*0.4</f>
        <v>2</v>
      </c>
      <c r="AC24" s="43"/>
      <c r="AD24" s="43">
        <f>AA24*J24/12</f>
        <v>4.1666666666666696</v>
      </c>
      <c r="AE24" s="43">
        <f t="shared" si="1"/>
        <v>0.16666666666666699</v>
      </c>
      <c r="AF24" s="43"/>
      <c r="AG24" s="43"/>
    </row>
    <row r="25" spans="1:212" ht="66" x14ac:dyDescent="0.2">
      <c r="A25" s="16">
        <v>24</v>
      </c>
      <c r="B25" s="17" t="s">
        <v>18</v>
      </c>
      <c r="C25" s="17" t="s">
        <v>122</v>
      </c>
      <c r="D25" s="18" t="s">
        <v>130</v>
      </c>
      <c r="E25" s="16">
        <v>5</v>
      </c>
      <c r="F25" s="16">
        <f>'[1]10 заезд 13.04-17.04.2026'!$C$31</f>
        <v>15</v>
      </c>
      <c r="G25" s="16">
        <v>10</v>
      </c>
      <c r="H25" s="17" t="s">
        <v>21</v>
      </c>
      <c r="I25" s="17" t="s">
        <v>16</v>
      </c>
      <c r="J25" s="16">
        <f>'[1]10 заезд 13.04-17.04.2026'!$E$31</f>
        <v>30</v>
      </c>
      <c r="K25" s="16"/>
      <c r="L25" s="17" t="s">
        <v>17</v>
      </c>
      <c r="M25" s="17"/>
      <c r="N25" s="17"/>
      <c r="O25" s="17"/>
      <c r="P25" s="20">
        <v>4</v>
      </c>
      <c r="Q25" s="20">
        <v>2</v>
      </c>
      <c r="R25" s="16"/>
      <c r="S25" s="16"/>
      <c r="T25" s="17"/>
      <c r="U25" s="40" t="s">
        <v>324</v>
      </c>
      <c r="V25" s="16">
        <v>36</v>
      </c>
      <c r="W25" s="16" t="s">
        <v>279</v>
      </c>
      <c r="X25" s="16">
        <f t="shared" si="0"/>
        <v>-30</v>
      </c>
      <c r="Y25" s="16"/>
      <c r="Z25" s="17"/>
      <c r="AA25" s="43">
        <v>0.25</v>
      </c>
      <c r="AB25" s="49">
        <f t="shared" ref="AB25:AB46" si="4">AA25*J25/12*1.2</f>
        <v>0.75</v>
      </c>
      <c r="AC25" s="43">
        <f t="shared" ref="AC25:AC46" si="5">AA25*J25/12</f>
        <v>0.625</v>
      </c>
      <c r="AD25" s="43"/>
      <c r="AE25" s="43">
        <f t="shared" si="1"/>
        <v>2.0833333333333301E-2</v>
      </c>
      <c r="AF25" s="43"/>
      <c r="AG25" s="43"/>
    </row>
    <row r="26" spans="1:212" ht="97.5" customHeight="1" x14ac:dyDescent="0.2">
      <c r="A26" s="16">
        <v>25</v>
      </c>
      <c r="B26" s="17" t="s">
        <v>131</v>
      </c>
      <c r="C26" s="17" t="s">
        <v>132</v>
      </c>
      <c r="D26" s="18" t="s">
        <v>130</v>
      </c>
      <c r="E26" s="16">
        <v>5</v>
      </c>
      <c r="F26" s="16">
        <f>'[1]10 заезд 13.04-17.04.2026'!$G$31</f>
        <v>12</v>
      </c>
      <c r="G26" s="20">
        <v>10</v>
      </c>
      <c r="H26" s="17" t="s">
        <v>21</v>
      </c>
      <c r="I26" s="17" t="s">
        <v>16</v>
      </c>
      <c r="J26" s="16">
        <f>'[1]10 заезд 13.04-17.04.2026'!$I$31</f>
        <v>25</v>
      </c>
      <c r="K26" s="16"/>
      <c r="L26" s="17" t="s">
        <v>17</v>
      </c>
      <c r="M26" s="17"/>
      <c r="N26" s="17"/>
      <c r="O26" s="17"/>
      <c r="P26" s="20">
        <v>4</v>
      </c>
      <c r="Q26" s="20">
        <v>2</v>
      </c>
      <c r="R26" s="16"/>
      <c r="S26" s="16"/>
      <c r="T26" s="43" t="s">
        <v>337</v>
      </c>
      <c r="U26" s="40" t="s">
        <v>324</v>
      </c>
      <c r="V26" s="16">
        <v>36</v>
      </c>
      <c r="W26" s="16" t="s">
        <v>280</v>
      </c>
      <c r="X26" s="16">
        <f t="shared" si="0"/>
        <v>-25</v>
      </c>
      <c r="Y26" s="16"/>
      <c r="Z26" s="17"/>
      <c r="AA26" s="43">
        <v>0.25</v>
      </c>
      <c r="AB26" s="49">
        <f t="shared" si="4"/>
        <v>0.625</v>
      </c>
      <c r="AC26" s="43">
        <f t="shared" si="5"/>
        <v>0.52083333333333304</v>
      </c>
      <c r="AD26" s="43"/>
      <c r="AE26" s="43">
        <f t="shared" si="1"/>
        <v>2.0833333333333301E-2</v>
      </c>
      <c r="AF26" s="43"/>
      <c r="AG26" s="43"/>
    </row>
    <row r="27" spans="1:212" ht="66" x14ac:dyDescent="0.2">
      <c r="A27" s="16">
        <v>26</v>
      </c>
      <c r="B27" s="17" t="s">
        <v>18</v>
      </c>
      <c r="C27" s="17" t="s">
        <v>139</v>
      </c>
      <c r="D27" s="18" t="s">
        <v>140</v>
      </c>
      <c r="E27" s="16">
        <v>5</v>
      </c>
      <c r="F27" s="19">
        <f>'[1]11 заезд 04.05-08.05.2026'!$C$31</f>
        <v>17</v>
      </c>
      <c r="G27" s="20">
        <v>11</v>
      </c>
      <c r="H27" s="17" t="s">
        <v>21</v>
      </c>
      <c r="I27" s="17" t="s">
        <v>16</v>
      </c>
      <c r="J27" s="16">
        <f>'[1]11 заезд 04.05-08.05.2026'!$E$31</f>
        <v>30</v>
      </c>
      <c r="K27" s="16"/>
      <c r="L27" s="17" t="s">
        <v>17</v>
      </c>
      <c r="M27" s="17"/>
      <c r="N27" s="17"/>
      <c r="O27" s="17"/>
      <c r="P27" s="20">
        <v>5</v>
      </c>
      <c r="Q27" s="20">
        <v>2</v>
      </c>
      <c r="R27" s="42"/>
      <c r="S27" s="16"/>
      <c r="T27" s="43" t="s">
        <v>335</v>
      </c>
      <c r="U27" s="40" t="s">
        <v>324</v>
      </c>
      <c r="V27" s="16">
        <v>36</v>
      </c>
      <c r="W27" s="16" t="s">
        <v>283</v>
      </c>
      <c r="X27" s="16">
        <f t="shared" si="0"/>
        <v>-30</v>
      </c>
      <c r="Y27" s="16"/>
      <c r="Z27" s="17"/>
      <c r="AA27" s="43">
        <v>0.25</v>
      </c>
      <c r="AB27" s="49">
        <f t="shared" si="4"/>
        <v>0.75</v>
      </c>
      <c r="AC27" s="43">
        <f t="shared" si="5"/>
        <v>0.625</v>
      </c>
      <c r="AD27" s="43"/>
      <c r="AE27" s="43">
        <f t="shared" si="1"/>
        <v>2.0833333333333301E-2</v>
      </c>
      <c r="AF27" s="43"/>
      <c r="AG27" s="43"/>
    </row>
    <row r="28" spans="1:212" ht="81" customHeight="1" x14ac:dyDescent="0.2">
      <c r="A28" s="16">
        <v>27</v>
      </c>
      <c r="B28" s="17" t="s">
        <v>81</v>
      </c>
      <c r="C28" s="17" t="s">
        <v>82</v>
      </c>
      <c r="D28" s="18" t="s">
        <v>140</v>
      </c>
      <c r="E28" s="16">
        <v>5</v>
      </c>
      <c r="F28" s="16">
        <f>'[1]11 заезд 04.05-08.05.2026'!$G$31</f>
        <v>12</v>
      </c>
      <c r="G28" s="20">
        <v>11</v>
      </c>
      <c r="H28" s="17" t="s">
        <v>21</v>
      </c>
      <c r="I28" s="17" t="s">
        <v>16</v>
      </c>
      <c r="J28" s="16">
        <f>'[1]11 заезд 04.05-08.05.2026'!$I$31</f>
        <v>25</v>
      </c>
      <c r="K28" s="16"/>
      <c r="L28" s="17" t="s">
        <v>17</v>
      </c>
      <c r="M28" s="17"/>
      <c r="N28" s="17"/>
      <c r="O28" s="17"/>
      <c r="P28" s="20">
        <v>5</v>
      </c>
      <c r="Q28" s="20">
        <v>2</v>
      </c>
      <c r="R28" s="16"/>
      <c r="S28" s="16"/>
      <c r="T28" s="43" t="s">
        <v>334</v>
      </c>
      <c r="U28" s="40" t="s">
        <v>324</v>
      </c>
      <c r="V28" s="16">
        <v>36</v>
      </c>
      <c r="W28" s="16" t="s">
        <v>278</v>
      </c>
      <c r="X28" s="16">
        <f t="shared" si="0"/>
        <v>-25</v>
      </c>
      <c r="Y28" s="16"/>
      <c r="Z28" s="17"/>
      <c r="AA28" s="43">
        <v>0.25</v>
      </c>
      <c r="AB28" s="49">
        <f t="shared" si="4"/>
        <v>0.625</v>
      </c>
      <c r="AC28" s="43">
        <f t="shared" si="5"/>
        <v>0.52083333333333304</v>
      </c>
      <c r="AD28" s="43"/>
      <c r="AE28" s="43">
        <f t="shared" si="1"/>
        <v>2.0833333333333301E-2</v>
      </c>
      <c r="AF28" s="43"/>
      <c r="AG28" s="43"/>
    </row>
    <row r="29" spans="1:212" ht="88.5" customHeight="1" x14ac:dyDescent="0.2">
      <c r="A29" s="16">
        <v>28</v>
      </c>
      <c r="B29" s="17" t="s">
        <v>102</v>
      </c>
      <c r="C29" s="17" t="s">
        <v>182</v>
      </c>
      <c r="D29" s="18" t="s">
        <v>140</v>
      </c>
      <c r="E29" s="16">
        <v>5</v>
      </c>
      <c r="F29" s="16">
        <f>'[1]11 заезд 04.05-08.05.2026'!$W$31</f>
        <v>16</v>
      </c>
      <c r="G29" s="20">
        <v>11</v>
      </c>
      <c r="H29" s="17" t="s">
        <v>21</v>
      </c>
      <c r="I29" s="17" t="s">
        <v>16</v>
      </c>
      <c r="J29" s="16">
        <f>'[1]11 заезд 04.05-08.05.2026'!$Y$31</f>
        <v>25</v>
      </c>
      <c r="K29" s="16"/>
      <c r="L29" s="17" t="s">
        <v>17</v>
      </c>
      <c r="M29" s="17"/>
      <c r="N29" s="17"/>
      <c r="O29" s="17"/>
      <c r="P29" s="20">
        <v>5</v>
      </c>
      <c r="Q29" s="20">
        <v>2</v>
      </c>
      <c r="R29" s="42"/>
      <c r="S29" s="16"/>
      <c r="T29" s="17"/>
      <c r="U29" s="40" t="s">
        <v>324</v>
      </c>
      <c r="V29" s="16">
        <v>36</v>
      </c>
      <c r="W29" s="16" t="s">
        <v>279</v>
      </c>
      <c r="X29" s="16">
        <f t="shared" si="0"/>
        <v>-25</v>
      </c>
      <c r="Y29" s="16"/>
      <c r="Z29" s="17"/>
      <c r="AA29" s="43">
        <v>0.25</v>
      </c>
      <c r="AB29" s="43">
        <f t="shared" si="4"/>
        <v>0.625</v>
      </c>
      <c r="AC29" s="43">
        <f t="shared" si="5"/>
        <v>0.52083333333333304</v>
      </c>
      <c r="AD29" s="43"/>
      <c r="AE29" s="43">
        <f t="shared" si="1"/>
        <v>2.0833333333333301E-2</v>
      </c>
      <c r="AF29" s="43"/>
      <c r="AG29" s="43"/>
    </row>
    <row r="30" spans="1:212" s="2" customFormat="1" ht="66.75" customHeight="1" x14ac:dyDescent="0.2">
      <c r="A30" s="16">
        <v>29</v>
      </c>
      <c r="B30" s="17" t="s">
        <v>18</v>
      </c>
      <c r="C30" s="17" t="s">
        <v>19</v>
      </c>
      <c r="D30" s="18" t="s">
        <v>144</v>
      </c>
      <c r="E30" s="16">
        <v>11</v>
      </c>
      <c r="F30" s="16">
        <f>'[1]12 заезд 11.05-15.05.2026'!$C$31</f>
        <v>15</v>
      </c>
      <c r="G30" s="20">
        <v>12.13</v>
      </c>
      <c r="H30" s="17" t="s">
        <v>21</v>
      </c>
      <c r="I30" s="17" t="s">
        <v>16</v>
      </c>
      <c r="J30" s="16">
        <f>'[1]12 заезд 11.05-15.05.2026'!$E$31</f>
        <v>30</v>
      </c>
      <c r="K30" s="16"/>
      <c r="L30" s="17" t="s">
        <v>17</v>
      </c>
      <c r="M30" s="17"/>
      <c r="N30" s="17"/>
      <c r="O30" s="17"/>
      <c r="P30" s="20">
        <v>5</v>
      </c>
      <c r="Q30" s="20">
        <v>2</v>
      </c>
      <c r="R30" s="42"/>
      <c r="S30" s="16"/>
      <c r="T30" s="18"/>
      <c r="U30" s="40" t="s">
        <v>324</v>
      </c>
      <c r="V30" s="16">
        <v>72</v>
      </c>
      <c r="W30" s="16" t="s">
        <v>279</v>
      </c>
      <c r="X30" s="16">
        <f t="shared" si="0"/>
        <v>-30</v>
      </c>
      <c r="Y30" s="16"/>
      <c r="Z30" s="17"/>
      <c r="AA30" s="43">
        <v>0.5</v>
      </c>
      <c r="AB30" s="49">
        <f t="shared" si="4"/>
        <v>1.5</v>
      </c>
      <c r="AC30" s="43">
        <f t="shared" si="5"/>
        <v>1.25</v>
      </c>
      <c r="AD30" s="43"/>
      <c r="AE30" s="43">
        <f t="shared" si="1"/>
        <v>4.1666666666666699E-2</v>
      </c>
      <c r="AF30" s="43"/>
      <c r="AG30" s="43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</row>
    <row r="31" spans="1:212" ht="66" x14ac:dyDescent="0.2">
      <c r="A31" s="16">
        <v>30</v>
      </c>
      <c r="B31" s="17" t="s">
        <v>40</v>
      </c>
      <c r="C31" s="17" t="s">
        <v>41</v>
      </c>
      <c r="D31" s="18" t="s">
        <v>144</v>
      </c>
      <c r="E31" s="16">
        <v>11</v>
      </c>
      <c r="F31" s="16">
        <f>'[1]12 заезд 11.05-15.05.2026'!$G$31</f>
        <v>19</v>
      </c>
      <c r="G31" s="20">
        <v>12.13</v>
      </c>
      <c r="H31" s="17" t="s">
        <v>21</v>
      </c>
      <c r="I31" s="17" t="s">
        <v>16</v>
      </c>
      <c r="J31" s="16">
        <f>'[1]12 заезд 11.05-15.05.2026'!$I$31</f>
        <v>30</v>
      </c>
      <c r="K31" s="16"/>
      <c r="L31" s="17" t="s">
        <v>22</v>
      </c>
      <c r="M31" s="17"/>
      <c r="N31" s="17"/>
      <c r="O31" s="17"/>
      <c r="P31" s="16">
        <v>5</v>
      </c>
      <c r="Q31" s="20">
        <v>2</v>
      </c>
      <c r="R31" s="16"/>
      <c r="S31" s="16"/>
      <c r="T31" s="43" t="s">
        <v>328</v>
      </c>
      <c r="U31" s="40" t="s">
        <v>324</v>
      </c>
      <c r="V31" s="16">
        <v>72</v>
      </c>
      <c r="W31" s="16" t="s">
        <v>278</v>
      </c>
      <c r="X31" s="16">
        <f t="shared" si="0"/>
        <v>-30</v>
      </c>
      <c r="Y31" s="16"/>
      <c r="Z31" s="17"/>
      <c r="AA31" s="43">
        <v>0.5</v>
      </c>
      <c r="AB31" s="43">
        <f t="shared" si="4"/>
        <v>1.5</v>
      </c>
      <c r="AC31" s="43">
        <f t="shared" si="5"/>
        <v>1.25</v>
      </c>
      <c r="AD31" s="43"/>
      <c r="AE31" s="43">
        <f t="shared" si="1"/>
        <v>4.1666666666666699E-2</v>
      </c>
      <c r="AF31" s="43"/>
      <c r="AG31" s="43"/>
    </row>
    <row r="32" spans="1:212" ht="66" x14ac:dyDescent="0.2">
      <c r="A32" s="16">
        <v>31</v>
      </c>
      <c r="B32" s="17" t="s">
        <v>149</v>
      </c>
      <c r="C32" s="17" t="s">
        <v>33</v>
      </c>
      <c r="D32" s="18" t="s">
        <v>148</v>
      </c>
      <c r="E32" s="16">
        <v>5</v>
      </c>
      <c r="F32" s="19">
        <f>'[1]12 заезд 11.05-15.05.2026'!$W$31</f>
        <v>19</v>
      </c>
      <c r="G32" s="20">
        <v>12</v>
      </c>
      <c r="H32" s="17" t="s">
        <v>21</v>
      </c>
      <c r="I32" s="17" t="s">
        <v>16</v>
      </c>
      <c r="J32" s="16">
        <f>'[1]12 заезд 11.05-15.05.2026'!$Y$31</f>
        <v>29</v>
      </c>
      <c r="K32" s="16"/>
      <c r="L32" s="17" t="s">
        <v>17</v>
      </c>
      <c r="M32" s="17"/>
      <c r="N32" s="17"/>
      <c r="O32" s="17"/>
      <c r="P32" s="20">
        <v>5</v>
      </c>
      <c r="Q32" s="20">
        <v>2</v>
      </c>
      <c r="R32" s="16"/>
      <c r="S32" s="16"/>
      <c r="T32" s="41" t="s">
        <v>337</v>
      </c>
      <c r="U32" s="40" t="s">
        <v>324</v>
      </c>
      <c r="V32" s="16">
        <v>36</v>
      </c>
      <c r="W32" s="16" t="s">
        <v>283</v>
      </c>
      <c r="X32" s="16">
        <f t="shared" si="0"/>
        <v>-29</v>
      </c>
      <c r="Y32" s="16"/>
      <c r="Z32" s="17"/>
      <c r="AA32" s="43">
        <v>0.25</v>
      </c>
      <c r="AB32" s="49">
        <f t="shared" si="4"/>
        <v>0.72499999999999998</v>
      </c>
      <c r="AC32" s="43">
        <f t="shared" si="5"/>
        <v>0.60416666666666696</v>
      </c>
      <c r="AD32" s="43"/>
      <c r="AE32" s="43">
        <f t="shared" si="1"/>
        <v>2.0833333333333301E-2</v>
      </c>
      <c r="AF32" s="43"/>
      <c r="AG32" s="43"/>
    </row>
    <row r="33" spans="1:212" ht="66" x14ac:dyDescent="0.2">
      <c r="A33" s="16">
        <v>32</v>
      </c>
      <c r="B33" s="17" t="s">
        <v>113</v>
      </c>
      <c r="C33" s="17" t="s">
        <v>154</v>
      </c>
      <c r="D33" s="18" t="s">
        <v>155</v>
      </c>
      <c r="E33" s="16">
        <v>5</v>
      </c>
      <c r="F33" s="16">
        <f>'[1]13 заезд 18.05-22.05.2026'!$K$31</f>
        <v>10</v>
      </c>
      <c r="G33" s="20">
        <v>13</v>
      </c>
      <c r="H33" s="17" t="s">
        <v>21</v>
      </c>
      <c r="I33" s="17" t="s">
        <v>16</v>
      </c>
      <c r="J33" s="16">
        <f>'[1]13 заезд 18.05-22.05.2026'!$M$31</f>
        <v>27</v>
      </c>
      <c r="K33" s="16"/>
      <c r="L33" s="17" t="s">
        <v>17</v>
      </c>
      <c r="M33" s="17"/>
      <c r="N33" s="17"/>
      <c r="O33" s="17"/>
      <c r="P33" s="20">
        <v>5</v>
      </c>
      <c r="Q33" s="20">
        <v>2</v>
      </c>
      <c r="R33" s="42"/>
      <c r="S33" s="16"/>
      <c r="T33" s="17" t="s">
        <v>326</v>
      </c>
      <c r="U33" s="40" t="s">
        <v>324</v>
      </c>
      <c r="V33" s="16">
        <v>36</v>
      </c>
      <c r="W33" s="16" t="s">
        <v>283</v>
      </c>
      <c r="X33" s="16">
        <f t="shared" si="0"/>
        <v>-27</v>
      </c>
      <c r="Y33" s="16"/>
      <c r="Z33" s="17"/>
      <c r="AA33" s="43">
        <v>0.25</v>
      </c>
      <c r="AB33" s="49">
        <f t="shared" si="4"/>
        <v>0.67500000000000004</v>
      </c>
      <c r="AC33" s="43">
        <f t="shared" si="5"/>
        <v>0.5625</v>
      </c>
      <c r="AD33" s="43"/>
      <c r="AE33" s="43">
        <f t="shared" si="1"/>
        <v>2.0833333333333301E-2</v>
      </c>
      <c r="AF33" s="43"/>
      <c r="AG33" s="43"/>
    </row>
    <row r="34" spans="1:212" ht="66" x14ac:dyDescent="0.2">
      <c r="A34" s="16">
        <v>33</v>
      </c>
      <c r="B34" s="17" t="s">
        <v>18</v>
      </c>
      <c r="C34" s="17" t="s">
        <v>160</v>
      </c>
      <c r="D34" s="18" t="s">
        <v>159</v>
      </c>
      <c r="E34" s="16">
        <v>5</v>
      </c>
      <c r="F34" s="16">
        <f>'[1]14 заезд 25.05-29.05.2026'!$O$31</f>
        <v>14</v>
      </c>
      <c r="G34" s="20">
        <v>14</v>
      </c>
      <c r="H34" s="17" t="s">
        <v>21</v>
      </c>
      <c r="I34" s="17" t="s">
        <v>16</v>
      </c>
      <c r="J34" s="16">
        <f>'[1]14 заезд 25.05-29.05.2026'!$Q$31</f>
        <v>30</v>
      </c>
      <c r="K34" s="16"/>
      <c r="L34" s="17" t="s">
        <v>17</v>
      </c>
      <c r="M34" s="17"/>
      <c r="N34" s="17"/>
      <c r="O34" s="17"/>
      <c r="P34" s="20">
        <v>5</v>
      </c>
      <c r="Q34" s="20">
        <v>2</v>
      </c>
      <c r="R34" s="42"/>
      <c r="S34" s="16"/>
      <c r="T34" s="18" t="s">
        <v>338</v>
      </c>
      <c r="U34" s="40" t="s">
        <v>324</v>
      </c>
      <c r="V34" s="16">
        <v>36</v>
      </c>
      <c r="W34" s="16" t="s">
        <v>283</v>
      </c>
      <c r="X34" s="16">
        <f t="shared" ref="X34:X65" si="6">Y34-J34</f>
        <v>-30</v>
      </c>
      <c r="Y34" s="16"/>
      <c r="Z34" s="17"/>
      <c r="AA34" s="43">
        <v>0.25</v>
      </c>
      <c r="AB34" s="49">
        <f t="shared" si="4"/>
        <v>0.75</v>
      </c>
      <c r="AC34" s="43">
        <f t="shared" si="5"/>
        <v>0.625</v>
      </c>
      <c r="AD34" s="43"/>
      <c r="AE34" s="43">
        <f t="shared" ref="AE34:AE65" si="7">AA34/12</f>
        <v>2.0833333333333301E-2</v>
      </c>
      <c r="AF34" s="43"/>
      <c r="AG34" s="43"/>
    </row>
    <row r="35" spans="1:212" ht="66" x14ac:dyDescent="0.2">
      <c r="A35" s="16">
        <v>34</v>
      </c>
      <c r="B35" s="17" t="s">
        <v>40</v>
      </c>
      <c r="C35" s="17" t="s">
        <v>139</v>
      </c>
      <c r="D35" s="18" t="s">
        <v>159</v>
      </c>
      <c r="E35" s="16">
        <v>5</v>
      </c>
      <c r="F35" s="16">
        <f>'[1]14 заезд 25.05-29.05.2026'!$K$31</f>
        <v>15</v>
      </c>
      <c r="G35" s="20">
        <v>14</v>
      </c>
      <c r="H35" s="17" t="s">
        <v>21</v>
      </c>
      <c r="I35" s="17" t="s">
        <v>16</v>
      </c>
      <c r="J35" s="16">
        <f>'[1]14 заезд 25.05-29.05.2026'!$M$31</f>
        <v>30</v>
      </c>
      <c r="K35" s="16"/>
      <c r="L35" s="17" t="s">
        <v>17</v>
      </c>
      <c r="M35" s="17"/>
      <c r="N35" s="17"/>
      <c r="O35" s="17"/>
      <c r="P35" s="20">
        <v>5</v>
      </c>
      <c r="Q35" s="20">
        <v>2</v>
      </c>
      <c r="R35" s="16"/>
      <c r="S35" s="16"/>
      <c r="T35" s="18" t="s">
        <v>335</v>
      </c>
      <c r="U35" s="40" t="s">
        <v>324</v>
      </c>
      <c r="V35" s="16">
        <v>36</v>
      </c>
      <c r="W35" s="16" t="s">
        <v>278</v>
      </c>
      <c r="X35" s="16">
        <f t="shared" si="6"/>
        <v>-30</v>
      </c>
      <c r="Y35" s="16"/>
      <c r="Z35" s="17"/>
      <c r="AA35" s="43">
        <v>0.25</v>
      </c>
      <c r="AB35" s="49">
        <f t="shared" si="4"/>
        <v>0.75</v>
      </c>
      <c r="AC35" s="43">
        <f t="shared" si="5"/>
        <v>0.625</v>
      </c>
      <c r="AD35" s="43"/>
      <c r="AE35" s="43">
        <f t="shared" si="7"/>
        <v>2.0833333333333301E-2</v>
      </c>
      <c r="AF35" s="43"/>
      <c r="AG35" s="43"/>
    </row>
    <row r="36" spans="1:212" ht="82.5" x14ac:dyDescent="0.2">
      <c r="A36" s="16">
        <v>35</v>
      </c>
      <c r="B36" s="24" t="s">
        <v>243</v>
      </c>
      <c r="C36" s="28" t="s">
        <v>244</v>
      </c>
      <c r="D36" s="29" t="s">
        <v>159</v>
      </c>
      <c r="E36" s="30">
        <v>5</v>
      </c>
      <c r="F36" s="19">
        <f>'[1]14 заезд 25.05-29.05.2026'!$S$31</f>
        <v>0</v>
      </c>
      <c r="G36" s="31">
        <v>14</v>
      </c>
      <c r="H36" s="24" t="s">
        <v>21</v>
      </c>
      <c r="I36" s="24" t="s">
        <v>297</v>
      </c>
      <c r="J36" s="16">
        <f>'[1]14 заезд 25.05-29.05.2026'!$U$31</f>
        <v>25</v>
      </c>
      <c r="K36" s="16"/>
      <c r="L36" s="24" t="s">
        <v>17</v>
      </c>
      <c r="M36" s="24"/>
      <c r="N36" s="24"/>
      <c r="O36" s="24"/>
      <c r="P36" s="31">
        <v>5</v>
      </c>
      <c r="Q36" s="31">
        <v>2</v>
      </c>
      <c r="R36" s="30"/>
      <c r="S36" s="30"/>
      <c r="T36" s="44" t="s">
        <v>335</v>
      </c>
      <c r="U36" s="45" t="s">
        <v>324</v>
      </c>
      <c r="V36" s="30">
        <v>36</v>
      </c>
      <c r="W36" s="30" t="s">
        <v>283</v>
      </c>
      <c r="X36" s="30">
        <f t="shared" si="6"/>
        <v>-25</v>
      </c>
      <c r="Y36" s="30"/>
      <c r="Z36" s="24"/>
      <c r="AA36" s="50">
        <v>0.25</v>
      </c>
      <c r="AB36" s="50">
        <f t="shared" si="4"/>
        <v>0.625</v>
      </c>
      <c r="AC36" s="50">
        <f t="shared" si="5"/>
        <v>0.52083333333333304</v>
      </c>
      <c r="AD36" s="50"/>
      <c r="AE36" s="50">
        <f t="shared" si="7"/>
        <v>2.0833333333333301E-2</v>
      </c>
      <c r="AF36" s="50"/>
      <c r="AG36" s="50"/>
    </row>
    <row r="37" spans="1:212" ht="66" x14ac:dyDescent="0.2">
      <c r="A37" s="16">
        <v>36</v>
      </c>
      <c r="B37" s="17" t="s">
        <v>18</v>
      </c>
      <c r="C37" s="17" t="s">
        <v>19</v>
      </c>
      <c r="D37" s="18" t="s">
        <v>161</v>
      </c>
      <c r="E37" s="16">
        <v>11</v>
      </c>
      <c r="F37" s="16">
        <f>'[1]15 заезд 01.06-05.06.2026'!$C$31</f>
        <v>16</v>
      </c>
      <c r="G37" s="20">
        <v>15.16</v>
      </c>
      <c r="H37" s="17" t="s">
        <v>21</v>
      </c>
      <c r="I37" s="17" t="s">
        <v>16</v>
      </c>
      <c r="J37" s="16">
        <f>'[1]15 заезд 01.06-05.06.2026'!$E$31</f>
        <v>30</v>
      </c>
      <c r="K37" s="16"/>
      <c r="L37" s="17" t="s">
        <v>17</v>
      </c>
      <c r="M37" s="17"/>
      <c r="N37" s="17"/>
      <c r="O37" s="17"/>
      <c r="P37" s="20">
        <v>6</v>
      </c>
      <c r="Q37" s="20">
        <v>2</v>
      </c>
      <c r="R37" s="42"/>
      <c r="S37" s="16"/>
      <c r="T37" s="18"/>
      <c r="U37" s="40" t="s">
        <v>324</v>
      </c>
      <c r="V37" s="16">
        <v>72</v>
      </c>
      <c r="W37" s="16" t="s">
        <v>279</v>
      </c>
      <c r="X37" s="16">
        <f t="shared" si="6"/>
        <v>-30</v>
      </c>
      <c r="Y37" s="16"/>
      <c r="Z37" s="17"/>
      <c r="AA37" s="43">
        <v>0.5</v>
      </c>
      <c r="AB37" s="49">
        <f t="shared" si="4"/>
        <v>1.5</v>
      </c>
      <c r="AC37" s="43">
        <f t="shared" si="5"/>
        <v>1.25</v>
      </c>
      <c r="AD37" s="43"/>
      <c r="AE37" s="43">
        <f t="shared" si="7"/>
        <v>4.1666666666666699E-2</v>
      </c>
      <c r="AF37" s="43"/>
      <c r="AG37" s="43"/>
    </row>
    <row r="38" spans="1:212" ht="66" x14ac:dyDescent="0.2">
      <c r="A38" s="16">
        <v>37</v>
      </c>
      <c r="B38" s="17" t="s">
        <v>40</v>
      </c>
      <c r="C38" s="17" t="s">
        <v>139</v>
      </c>
      <c r="D38" s="17" t="s">
        <v>165</v>
      </c>
      <c r="E38" s="16">
        <v>5</v>
      </c>
      <c r="F38" s="16">
        <f>'[1]15 заезд 01.06-05.06.2026'!$K$31</f>
        <v>15</v>
      </c>
      <c r="G38" s="20">
        <v>15</v>
      </c>
      <c r="H38" s="17" t="s">
        <v>21</v>
      </c>
      <c r="I38" s="17" t="s">
        <v>16</v>
      </c>
      <c r="J38" s="16">
        <f>'[1]15 заезд 01.06-05.06.2026'!$M$31</f>
        <v>30</v>
      </c>
      <c r="K38" s="16"/>
      <c r="L38" s="17" t="s">
        <v>17</v>
      </c>
      <c r="M38" s="17"/>
      <c r="N38" s="17"/>
      <c r="O38" s="17"/>
      <c r="P38" s="16">
        <v>6</v>
      </c>
      <c r="Q38" s="20">
        <v>2</v>
      </c>
      <c r="R38" s="16"/>
      <c r="S38" s="16"/>
      <c r="T38" s="18" t="s">
        <v>335</v>
      </c>
      <c r="U38" s="40" t="s">
        <v>324</v>
      </c>
      <c r="V38" s="16">
        <v>36</v>
      </c>
      <c r="W38" s="16" t="s">
        <v>278</v>
      </c>
      <c r="X38" s="16">
        <f t="shared" si="6"/>
        <v>-30</v>
      </c>
      <c r="Y38" s="16"/>
      <c r="Z38" s="17"/>
      <c r="AA38" s="43">
        <v>0.25</v>
      </c>
      <c r="AB38" s="49">
        <f t="shared" si="4"/>
        <v>0.75</v>
      </c>
      <c r="AC38" s="43">
        <f t="shared" si="5"/>
        <v>0.625</v>
      </c>
      <c r="AD38" s="43"/>
      <c r="AE38" s="43">
        <f t="shared" si="7"/>
        <v>2.0833333333333301E-2</v>
      </c>
      <c r="AF38" s="43"/>
      <c r="AG38" s="43"/>
    </row>
    <row r="39" spans="1:212" ht="66" x14ac:dyDescent="0.2">
      <c r="A39" s="16">
        <v>38</v>
      </c>
      <c r="B39" s="17" t="s">
        <v>18</v>
      </c>
      <c r="C39" s="17" t="s">
        <v>122</v>
      </c>
      <c r="D39" s="18" t="s">
        <v>168</v>
      </c>
      <c r="E39" s="16">
        <v>5</v>
      </c>
      <c r="F39" s="16">
        <f>'[1]16 заезд 08.06-12.06.2026'!$K$31</f>
        <v>15</v>
      </c>
      <c r="G39" s="16">
        <v>16</v>
      </c>
      <c r="H39" s="17" t="s">
        <v>21</v>
      </c>
      <c r="I39" s="17" t="s">
        <v>16</v>
      </c>
      <c r="J39" s="16">
        <f>'[1]16 заезд 08.06-12.06.2026'!$Q$31</f>
        <v>28</v>
      </c>
      <c r="K39" s="16"/>
      <c r="L39" s="17" t="s">
        <v>17</v>
      </c>
      <c r="M39" s="17"/>
      <c r="N39" s="17"/>
      <c r="O39" s="17"/>
      <c r="P39" s="20">
        <v>6</v>
      </c>
      <c r="Q39" s="20">
        <v>2</v>
      </c>
      <c r="R39" s="16"/>
      <c r="S39" s="16"/>
      <c r="T39" s="17"/>
      <c r="U39" s="40" t="s">
        <v>324</v>
      </c>
      <c r="V39" s="16">
        <v>36</v>
      </c>
      <c r="W39" s="16" t="s">
        <v>279</v>
      </c>
      <c r="X39" s="16">
        <f t="shared" si="6"/>
        <v>-28</v>
      </c>
      <c r="Y39" s="16"/>
      <c r="Z39" s="17"/>
      <c r="AA39" s="43">
        <v>0.25</v>
      </c>
      <c r="AB39" s="49">
        <f t="shared" si="4"/>
        <v>0.7</v>
      </c>
      <c r="AC39" s="43">
        <f t="shared" si="5"/>
        <v>0.58333333333333304</v>
      </c>
      <c r="AD39" s="43"/>
      <c r="AE39" s="43">
        <f t="shared" si="7"/>
        <v>2.0833333333333301E-2</v>
      </c>
      <c r="AF39" s="43"/>
      <c r="AG39" s="43"/>
    </row>
    <row r="40" spans="1:212" ht="66" x14ac:dyDescent="0.2">
      <c r="A40" s="16">
        <v>39</v>
      </c>
      <c r="B40" s="17" t="s">
        <v>40</v>
      </c>
      <c r="C40" s="17" t="s">
        <v>41</v>
      </c>
      <c r="D40" s="18" t="s">
        <v>167</v>
      </c>
      <c r="E40" s="16">
        <v>11</v>
      </c>
      <c r="F40" s="19">
        <f>'[1]16 заезд 08.06-12.06.2026'!$C$31</f>
        <v>21</v>
      </c>
      <c r="G40" s="20">
        <v>16.170000000000002</v>
      </c>
      <c r="H40" s="17" t="s">
        <v>21</v>
      </c>
      <c r="I40" s="17" t="s">
        <v>16</v>
      </c>
      <c r="J40" s="16">
        <f>'[1]16 заезд 08.06-12.06.2026'!$E$31</f>
        <v>30</v>
      </c>
      <c r="K40" s="16"/>
      <c r="L40" s="17" t="s">
        <v>22</v>
      </c>
      <c r="M40" s="17"/>
      <c r="N40" s="17"/>
      <c r="O40" s="17"/>
      <c r="P40" s="20">
        <v>6</v>
      </c>
      <c r="Q40" s="20">
        <v>2</v>
      </c>
      <c r="R40" s="16"/>
      <c r="S40" s="16"/>
      <c r="T40" s="43" t="s">
        <v>328</v>
      </c>
      <c r="U40" s="40" t="s">
        <v>324</v>
      </c>
      <c r="V40" s="16">
        <v>72</v>
      </c>
      <c r="W40" s="16" t="s">
        <v>278</v>
      </c>
      <c r="X40" s="16">
        <f t="shared" si="6"/>
        <v>-30</v>
      </c>
      <c r="Y40" s="16"/>
      <c r="Z40" s="17"/>
      <c r="AA40" s="43">
        <v>0.5</v>
      </c>
      <c r="AB40" s="49">
        <f t="shared" si="4"/>
        <v>1.5</v>
      </c>
      <c r="AC40" s="43">
        <f t="shared" si="5"/>
        <v>1.25</v>
      </c>
      <c r="AD40" s="43"/>
      <c r="AE40" s="43">
        <f t="shared" si="7"/>
        <v>4.1666666666666699E-2</v>
      </c>
      <c r="AF40" s="43"/>
      <c r="AG40" s="43"/>
    </row>
    <row r="41" spans="1:212" ht="66" x14ac:dyDescent="0.2">
      <c r="A41" s="16">
        <v>40</v>
      </c>
      <c r="B41" s="17" t="s">
        <v>113</v>
      </c>
      <c r="C41" s="17" t="s">
        <v>114</v>
      </c>
      <c r="D41" s="18" t="s">
        <v>174</v>
      </c>
      <c r="E41" s="16">
        <v>5</v>
      </c>
      <c r="F41" s="19">
        <f>'[1]17 заезд 15.06-19.06.2026'!$O$31</f>
        <v>16</v>
      </c>
      <c r="G41" s="20">
        <v>17</v>
      </c>
      <c r="H41" s="17" t="s">
        <v>21</v>
      </c>
      <c r="I41" s="17" t="s">
        <v>16</v>
      </c>
      <c r="J41" s="16">
        <f>'[1]17 заезд 15.06-19.06.2026'!$Q$31</f>
        <v>27</v>
      </c>
      <c r="K41" s="16"/>
      <c r="L41" s="17" t="s">
        <v>17</v>
      </c>
      <c r="M41" s="17"/>
      <c r="N41" s="17"/>
      <c r="O41" s="17"/>
      <c r="P41" s="20">
        <v>6</v>
      </c>
      <c r="Q41" s="20">
        <v>2</v>
      </c>
      <c r="R41" s="42"/>
      <c r="S41" s="16"/>
      <c r="T41" s="43" t="s">
        <v>335</v>
      </c>
      <c r="U41" s="40" t="s">
        <v>324</v>
      </c>
      <c r="V41" s="16">
        <v>36</v>
      </c>
      <c r="W41" s="16" t="s">
        <v>278</v>
      </c>
      <c r="X41" s="16">
        <f t="shared" si="6"/>
        <v>-27</v>
      </c>
      <c r="Y41" s="16"/>
      <c r="Z41" s="17"/>
      <c r="AA41" s="43">
        <v>0.25</v>
      </c>
      <c r="AB41" s="49">
        <f t="shared" si="4"/>
        <v>0.67500000000000004</v>
      </c>
      <c r="AC41" s="43">
        <f t="shared" si="5"/>
        <v>0.5625</v>
      </c>
      <c r="AD41" s="43"/>
      <c r="AE41" s="43">
        <f t="shared" si="7"/>
        <v>2.0833333333333301E-2</v>
      </c>
      <c r="AF41" s="43"/>
      <c r="AG41" s="43"/>
    </row>
    <row r="42" spans="1:212" ht="99" x14ac:dyDescent="0.2">
      <c r="A42" s="16">
        <v>41</v>
      </c>
      <c r="B42" s="17" t="s">
        <v>173</v>
      </c>
      <c r="C42" s="17" t="s">
        <v>132</v>
      </c>
      <c r="D42" s="18" t="s">
        <v>174</v>
      </c>
      <c r="E42" s="16">
        <v>5</v>
      </c>
      <c r="F42" s="16">
        <f>'[1]17 заезд 15.06-19.06.2026'!$G$31</f>
        <v>13</v>
      </c>
      <c r="G42" s="20">
        <v>17</v>
      </c>
      <c r="H42" s="17" t="s">
        <v>21</v>
      </c>
      <c r="I42" s="17" t="s">
        <v>16</v>
      </c>
      <c r="J42" s="16">
        <f>'[1]17 заезд 15.06-19.06.2026'!$I$31</f>
        <v>25</v>
      </c>
      <c r="K42" s="16"/>
      <c r="L42" s="17" t="s">
        <v>17</v>
      </c>
      <c r="M42" s="17"/>
      <c r="N42" s="17"/>
      <c r="O42" s="17"/>
      <c r="P42" s="20">
        <v>6</v>
      </c>
      <c r="Q42" s="20">
        <v>2</v>
      </c>
      <c r="R42" s="16"/>
      <c r="S42" s="16"/>
      <c r="T42" s="43" t="s">
        <v>337</v>
      </c>
      <c r="U42" s="40" t="s">
        <v>324</v>
      </c>
      <c r="V42" s="16">
        <v>36</v>
      </c>
      <c r="W42" s="16" t="s">
        <v>278</v>
      </c>
      <c r="X42" s="16">
        <f t="shared" si="6"/>
        <v>-25</v>
      </c>
      <c r="Y42" s="16"/>
      <c r="Z42" s="17"/>
      <c r="AA42" s="43">
        <v>0.25</v>
      </c>
      <c r="AB42" s="49">
        <f t="shared" si="4"/>
        <v>0.625</v>
      </c>
      <c r="AC42" s="43">
        <f t="shared" si="5"/>
        <v>0.52083333333333304</v>
      </c>
      <c r="AD42" s="43"/>
      <c r="AE42" s="43">
        <f t="shared" si="7"/>
        <v>2.0833333333333301E-2</v>
      </c>
      <c r="AF42" s="43"/>
      <c r="AG42" s="43"/>
    </row>
    <row r="43" spans="1:212" ht="66" x14ac:dyDescent="0.2">
      <c r="A43" s="16">
        <v>42</v>
      </c>
      <c r="B43" s="17" t="s">
        <v>81</v>
      </c>
      <c r="C43" s="17" t="s">
        <v>82</v>
      </c>
      <c r="D43" s="18" t="s">
        <v>178</v>
      </c>
      <c r="E43" s="16">
        <v>5</v>
      </c>
      <c r="F43" s="16">
        <f>'[1]21 заезд 07.09-11.09.2026'!$K$31</f>
        <v>10</v>
      </c>
      <c r="G43" s="20">
        <v>21</v>
      </c>
      <c r="H43" s="17" t="s">
        <v>21</v>
      </c>
      <c r="I43" s="17" t="s">
        <v>16</v>
      </c>
      <c r="J43" s="16">
        <f>'[1]21 заезд 07.09-11.09.2026'!$M$31</f>
        <v>25</v>
      </c>
      <c r="K43" s="16"/>
      <c r="L43" s="17" t="s">
        <v>17</v>
      </c>
      <c r="M43" s="17"/>
      <c r="N43" s="17"/>
      <c r="O43" s="17"/>
      <c r="P43" s="20">
        <v>6</v>
      </c>
      <c r="Q43" s="20">
        <v>2</v>
      </c>
      <c r="R43" s="16"/>
      <c r="S43" s="16"/>
      <c r="T43" s="43" t="s">
        <v>334</v>
      </c>
      <c r="U43" s="40" t="s">
        <v>324</v>
      </c>
      <c r="V43" s="16">
        <v>36</v>
      </c>
      <c r="W43" s="16" t="s">
        <v>278</v>
      </c>
      <c r="X43" s="16">
        <f t="shared" si="6"/>
        <v>-25</v>
      </c>
      <c r="Y43" s="16"/>
      <c r="Z43" s="17"/>
      <c r="AA43" s="43">
        <v>0.25</v>
      </c>
      <c r="AB43" s="49">
        <f t="shared" si="4"/>
        <v>0.625</v>
      </c>
      <c r="AC43" s="43">
        <f t="shared" si="5"/>
        <v>0.52083333333333304</v>
      </c>
      <c r="AD43" s="43"/>
      <c r="AE43" s="43">
        <f t="shared" si="7"/>
        <v>2.0833333333333301E-2</v>
      </c>
      <c r="AF43" s="43"/>
      <c r="AG43" s="43"/>
    </row>
    <row r="44" spans="1:212" ht="66" x14ac:dyDescent="0.2">
      <c r="A44" s="16">
        <v>43</v>
      </c>
      <c r="B44" s="17" t="s">
        <v>32</v>
      </c>
      <c r="C44" s="28" t="s">
        <v>33</v>
      </c>
      <c r="D44" s="27" t="s">
        <v>178</v>
      </c>
      <c r="E44" s="16">
        <v>5</v>
      </c>
      <c r="F44" s="16">
        <f>'[1]18 заезд 22.06-26.06.2026'!$G$31</f>
        <v>18</v>
      </c>
      <c r="G44" s="20">
        <v>18</v>
      </c>
      <c r="H44" s="17" t="s">
        <v>21</v>
      </c>
      <c r="I44" s="17" t="s">
        <v>16</v>
      </c>
      <c r="J44" s="16">
        <f>'[1]18 заезд 22.06-26.06.2026'!$I$31</f>
        <v>30</v>
      </c>
      <c r="K44" s="16"/>
      <c r="L44" s="17" t="s">
        <v>17</v>
      </c>
      <c r="M44" s="17"/>
      <c r="N44" s="17"/>
      <c r="O44" s="17"/>
      <c r="P44" s="20">
        <v>6</v>
      </c>
      <c r="Q44" s="20">
        <v>2</v>
      </c>
      <c r="R44" s="16"/>
      <c r="S44" s="16"/>
      <c r="T44" s="41" t="s">
        <v>325</v>
      </c>
      <c r="U44" s="40" t="s">
        <v>324</v>
      </c>
      <c r="V44" s="16">
        <v>36</v>
      </c>
      <c r="W44" s="16" t="s">
        <v>278</v>
      </c>
      <c r="X44" s="16">
        <f t="shared" si="6"/>
        <v>-30</v>
      </c>
      <c r="Y44" s="16"/>
      <c r="Z44" s="17"/>
      <c r="AA44" s="43">
        <v>0.25</v>
      </c>
      <c r="AB44" s="49">
        <f t="shared" si="4"/>
        <v>0.75</v>
      </c>
      <c r="AC44" s="43">
        <f t="shared" si="5"/>
        <v>0.625</v>
      </c>
      <c r="AD44" s="43"/>
      <c r="AE44" s="43">
        <f t="shared" si="7"/>
        <v>2.0833333333333301E-2</v>
      </c>
      <c r="AF44" s="43"/>
      <c r="AG44" s="43"/>
    </row>
    <row r="45" spans="1:212" ht="66" x14ac:dyDescent="0.2">
      <c r="A45" s="16">
        <v>44</v>
      </c>
      <c r="B45" s="17" t="s">
        <v>18</v>
      </c>
      <c r="C45" s="17" t="s">
        <v>19</v>
      </c>
      <c r="D45" s="18" t="s">
        <v>180</v>
      </c>
      <c r="E45" s="16">
        <v>11</v>
      </c>
      <c r="F45" s="16">
        <f>'[1]19 заезд 17.08-21.08.2026'!$C$31</f>
        <v>16</v>
      </c>
      <c r="G45" s="20" t="s">
        <v>319</v>
      </c>
      <c r="H45" s="17" t="s">
        <v>21</v>
      </c>
      <c r="I45" s="17" t="s">
        <v>16</v>
      </c>
      <c r="J45" s="16">
        <f>'[1]19 заезд 17.08-21.08.2026'!$E$31</f>
        <v>30</v>
      </c>
      <c r="K45" s="16"/>
      <c r="L45" s="17" t="s">
        <v>17</v>
      </c>
      <c r="M45" s="17"/>
      <c r="N45" s="17"/>
      <c r="O45" s="17"/>
      <c r="P45" s="20">
        <v>8</v>
      </c>
      <c r="Q45" s="20">
        <v>3</v>
      </c>
      <c r="R45" s="42"/>
      <c r="S45" s="16"/>
      <c r="T45" s="18"/>
      <c r="U45" s="40" t="s">
        <v>324</v>
      </c>
      <c r="V45" s="16">
        <v>72</v>
      </c>
      <c r="W45" s="16" t="s">
        <v>279</v>
      </c>
      <c r="X45" s="16">
        <f t="shared" si="6"/>
        <v>-30</v>
      </c>
      <c r="Y45" s="16"/>
      <c r="Z45" s="17"/>
      <c r="AA45" s="43">
        <v>0.5</v>
      </c>
      <c r="AB45" s="43">
        <f t="shared" si="4"/>
        <v>1.5</v>
      </c>
      <c r="AC45" s="43">
        <f t="shared" si="5"/>
        <v>1.25</v>
      </c>
      <c r="AD45" s="43"/>
      <c r="AE45" s="43">
        <f t="shared" si="7"/>
        <v>4.1666666666666699E-2</v>
      </c>
      <c r="AF45" s="43"/>
      <c r="AG45" s="43"/>
    </row>
    <row r="46" spans="1:212" ht="66" x14ac:dyDescent="0.2">
      <c r="A46" s="16">
        <v>45</v>
      </c>
      <c r="B46" s="17" t="s">
        <v>40</v>
      </c>
      <c r="C46" s="17" t="s">
        <v>41</v>
      </c>
      <c r="D46" s="18" t="s">
        <v>180</v>
      </c>
      <c r="E46" s="16">
        <v>11</v>
      </c>
      <c r="F46" s="16">
        <f>'[1]19 заезд 17.08-21.08.2026'!$G$31</f>
        <v>21</v>
      </c>
      <c r="G46" s="20" t="s">
        <v>319</v>
      </c>
      <c r="H46" s="17" t="s">
        <v>21</v>
      </c>
      <c r="I46" s="17" t="s">
        <v>16</v>
      </c>
      <c r="J46" s="16">
        <f>'[1]19 заезд 17.08-21.08.2026'!$I$31</f>
        <v>30</v>
      </c>
      <c r="K46" s="16"/>
      <c r="L46" s="17" t="s">
        <v>22</v>
      </c>
      <c r="M46" s="17"/>
      <c r="N46" s="17"/>
      <c r="O46" s="17"/>
      <c r="P46" s="20">
        <v>8</v>
      </c>
      <c r="Q46" s="20">
        <v>3</v>
      </c>
      <c r="R46" s="16"/>
      <c r="S46" s="16"/>
      <c r="T46" s="43" t="s">
        <v>328</v>
      </c>
      <c r="U46" s="40" t="s">
        <v>324</v>
      </c>
      <c r="V46" s="16">
        <v>72</v>
      </c>
      <c r="W46" s="16" t="s">
        <v>278</v>
      </c>
      <c r="X46" s="16">
        <f t="shared" si="6"/>
        <v>-30</v>
      </c>
      <c r="Y46" s="16"/>
      <c r="Z46" s="17"/>
      <c r="AA46" s="43">
        <v>0.5</v>
      </c>
      <c r="AB46" s="49">
        <f t="shared" si="4"/>
        <v>1.5</v>
      </c>
      <c r="AC46" s="43">
        <f t="shared" si="5"/>
        <v>1.25</v>
      </c>
      <c r="AD46" s="43"/>
      <c r="AE46" s="43">
        <f t="shared" si="7"/>
        <v>4.1666666666666699E-2</v>
      </c>
      <c r="AF46" s="43"/>
      <c r="AG46" s="43"/>
    </row>
    <row r="47" spans="1:212" ht="68.25" customHeight="1" x14ac:dyDescent="0.2">
      <c r="A47" s="16">
        <v>46</v>
      </c>
      <c r="B47" s="17" t="s">
        <v>84</v>
      </c>
      <c r="C47" s="17" t="s">
        <v>128</v>
      </c>
      <c r="D47" s="27" t="s">
        <v>187</v>
      </c>
      <c r="E47" s="16">
        <v>60</v>
      </c>
      <c r="F47" s="16"/>
      <c r="G47" s="20" t="s">
        <v>295</v>
      </c>
      <c r="H47" s="17" t="s">
        <v>15</v>
      </c>
      <c r="I47" s="17" t="s">
        <v>16</v>
      </c>
      <c r="J47" s="16">
        <v>25</v>
      </c>
      <c r="K47" s="16"/>
      <c r="L47" s="17" t="s">
        <v>17</v>
      </c>
      <c r="M47" s="17"/>
      <c r="N47" s="17"/>
      <c r="O47" s="17"/>
      <c r="P47" s="20">
        <v>8</v>
      </c>
      <c r="Q47" s="20">
        <v>3</v>
      </c>
      <c r="R47" s="16"/>
      <c r="S47" s="16"/>
      <c r="T47" s="17"/>
      <c r="U47" s="40" t="s">
        <v>324</v>
      </c>
      <c r="V47" s="16">
        <v>80</v>
      </c>
      <c r="W47" s="16" t="s">
        <v>279</v>
      </c>
      <c r="X47" s="16">
        <f t="shared" si="6"/>
        <v>-25</v>
      </c>
      <c r="Y47" s="16"/>
      <c r="Z47" s="17"/>
      <c r="AA47" s="43">
        <v>2</v>
      </c>
      <c r="AB47" s="43">
        <f>AA47*J47/12*1.2*0.4</f>
        <v>2</v>
      </c>
      <c r="AC47" s="43"/>
      <c r="AD47" s="43">
        <f>AA47*J47/12</f>
        <v>4.1666666666666696</v>
      </c>
      <c r="AE47" s="43">
        <f t="shared" si="7"/>
        <v>0.16666666666666699</v>
      </c>
      <c r="AF47" s="43"/>
      <c r="AG47" s="43"/>
    </row>
    <row r="48" spans="1:212" ht="66" x14ac:dyDescent="0.2">
      <c r="A48" s="16">
        <v>47</v>
      </c>
      <c r="B48" s="17" t="s">
        <v>181</v>
      </c>
      <c r="C48" s="17" t="s">
        <v>182</v>
      </c>
      <c r="D48" s="17" t="s">
        <v>189</v>
      </c>
      <c r="E48" s="16">
        <v>5</v>
      </c>
      <c r="F48" s="16">
        <f>'[1]20 заезд 24.08-28.08.2026'!$K$31</f>
        <v>15</v>
      </c>
      <c r="G48" s="20">
        <v>20</v>
      </c>
      <c r="H48" s="17" t="s">
        <v>21</v>
      </c>
      <c r="I48" s="17" t="s">
        <v>16</v>
      </c>
      <c r="J48" s="16">
        <f>'[1]20 заезд 24.08-28.08.2026'!$M$31</f>
        <v>25</v>
      </c>
      <c r="K48" s="16"/>
      <c r="L48" s="17" t="s">
        <v>17</v>
      </c>
      <c r="M48" s="17"/>
      <c r="N48" s="17"/>
      <c r="O48" s="17"/>
      <c r="P48" s="20">
        <v>8</v>
      </c>
      <c r="Q48" s="20">
        <v>3</v>
      </c>
      <c r="R48" s="16"/>
      <c r="S48" s="16"/>
      <c r="T48" s="43" t="s">
        <v>326</v>
      </c>
      <c r="U48" s="40" t="s">
        <v>324</v>
      </c>
      <c r="V48" s="16">
        <v>36</v>
      </c>
      <c r="W48" s="16" t="s">
        <v>283</v>
      </c>
      <c r="X48" s="16">
        <f t="shared" si="6"/>
        <v>-25</v>
      </c>
      <c r="Y48" s="16"/>
      <c r="Z48" s="17"/>
      <c r="AA48" s="43">
        <v>0.25</v>
      </c>
      <c r="AB48" s="49">
        <f>AA48*J48/12*1.2</f>
        <v>0.625</v>
      </c>
      <c r="AC48" s="43">
        <f>AA48*J48/12</f>
        <v>0.52083333333333304</v>
      </c>
      <c r="AD48" s="43"/>
      <c r="AE48" s="43">
        <f t="shared" si="7"/>
        <v>2.0833333333333301E-2</v>
      </c>
      <c r="AF48" s="43"/>
      <c r="AG48" s="43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</row>
    <row r="49" spans="1:33" ht="82.5" x14ac:dyDescent="0.2">
      <c r="A49" s="16">
        <v>48</v>
      </c>
      <c r="B49" s="17" t="s">
        <v>37</v>
      </c>
      <c r="C49" s="17" t="s">
        <v>38</v>
      </c>
      <c r="D49" s="23" t="s">
        <v>194</v>
      </c>
      <c r="E49" s="16">
        <v>60</v>
      </c>
      <c r="F49" s="16"/>
      <c r="G49" s="20" t="s">
        <v>295</v>
      </c>
      <c r="H49" s="17" t="s">
        <v>15</v>
      </c>
      <c r="I49" s="17" t="s">
        <v>16</v>
      </c>
      <c r="J49" s="16">
        <v>25</v>
      </c>
      <c r="K49" s="16"/>
      <c r="L49" s="17" t="s">
        <v>17</v>
      </c>
      <c r="M49" s="17"/>
      <c r="N49" s="17"/>
      <c r="O49" s="17"/>
      <c r="P49" s="20">
        <v>9</v>
      </c>
      <c r="Q49" s="20">
        <v>3</v>
      </c>
      <c r="R49" s="16"/>
      <c r="S49" s="16"/>
      <c r="T49" s="17" t="s">
        <v>326</v>
      </c>
      <c r="U49" s="40" t="s">
        <v>324</v>
      </c>
      <c r="V49" s="16">
        <v>80</v>
      </c>
      <c r="W49" s="16" t="s">
        <v>278</v>
      </c>
      <c r="X49" s="16">
        <f t="shared" si="6"/>
        <v>-25</v>
      </c>
      <c r="Y49" s="16"/>
      <c r="Z49" s="17"/>
      <c r="AA49" s="43">
        <v>2</v>
      </c>
      <c r="AB49" s="43">
        <f>AA49*J49/12*1.2*0.4</f>
        <v>2</v>
      </c>
      <c r="AC49" s="43"/>
      <c r="AD49" s="43">
        <f>AA49*J49/12</f>
        <v>4.1666666666666696</v>
      </c>
      <c r="AE49" s="43">
        <f t="shared" si="7"/>
        <v>0.16666666666666699</v>
      </c>
      <c r="AF49" s="43"/>
      <c r="AG49" s="43"/>
    </row>
    <row r="50" spans="1:33" ht="66" x14ac:dyDescent="0.2">
      <c r="A50" s="16">
        <v>49</v>
      </c>
      <c r="B50" s="17" t="s">
        <v>113</v>
      </c>
      <c r="C50" s="17" t="s">
        <v>154</v>
      </c>
      <c r="D50" s="18" t="s">
        <v>197</v>
      </c>
      <c r="E50" s="16">
        <v>5</v>
      </c>
      <c r="F50" s="16">
        <f>'[1]21 заезд 07.09-11.09.2026'!$W$31</f>
        <v>15</v>
      </c>
      <c r="G50" s="20">
        <v>21</v>
      </c>
      <c r="H50" s="17" t="s">
        <v>21</v>
      </c>
      <c r="I50" s="17" t="s">
        <v>16</v>
      </c>
      <c r="J50" s="16">
        <f>'[1]21 заезд 07.09-11.09.2026'!$Y$31</f>
        <v>27</v>
      </c>
      <c r="K50" s="16"/>
      <c r="L50" s="17" t="s">
        <v>17</v>
      </c>
      <c r="M50" s="17"/>
      <c r="N50" s="17"/>
      <c r="O50" s="17"/>
      <c r="P50" s="20">
        <v>9</v>
      </c>
      <c r="Q50" s="20">
        <v>3</v>
      </c>
      <c r="R50" s="42"/>
      <c r="S50" s="16"/>
      <c r="T50" s="17" t="s">
        <v>326</v>
      </c>
      <c r="U50" s="40" t="s">
        <v>324</v>
      </c>
      <c r="V50" s="16">
        <v>36</v>
      </c>
      <c r="W50" s="16" t="s">
        <v>278</v>
      </c>
      <c r="X50" s="16">
        <f t="shared" si="6"/>
        <v>-27</v>
      </c>
      <c r="Y50" s="16"/>
      <c r="Z50" s="17"/>
      <c r="AA50" s="43">
        <v>0.25</v>
      </c>
      <c r="AB50" s="49">
        <f t="shared" ref="AB50:AB72" si="8">AA50*J50/12*1.2</f>
        <v>0.67500000000000004</v>
      </c>
      <c r="AC50" s="43">
        <f t="shared" ref="AC50:AC72" si="9">AA50*J50/12</f>
        <v>0.5625</v>
      </c>
      <c r="AD50" s="43"/>
      <c r="AE50" s="43">
        <f t="shared" si="7"/>
        <v>2.0833333333333301E-2</v>
      </c>
      <c r="AF50" s="43"/>
      <c r="AG50" s="43"/>
    </row>
    <row r="51" spans="1:33" ht="66" x14ac:dyDescent="0.2">
      <c r="A51" s="16">
        <v>50</v>
      </c>
      <c r="B51" s="17" t="s">
        <v>40</v>
      </c>
      <c r="C51" s="17" t="s">
        <v>198</v>
      </c>
      <c r="D51" s="18" t="s">
        <v>197</v>
      </c>
      <c r="E51" s="16">
        <v>5</v>
      </c>
      <c r="F51" s="19">
        <f>'[1]21 заезд 07.09-11.09.2026'!$O$31</f>
        <v>17</v>
      </c>
      <c r="G51" s="20">
        <v>21</v>
      </c>
      <c r="H51" s="17" t="s">
        <v>21</v>
      </c>
      <c r="I51" s="17" t="s">
        <v>16</v>
      </c>
      <c r="J51" s="16">
        <f>'[1]21 заезд 07.09-11.09.2026'!$Q$31</f>
        <v>30</v>
      </c>
      <c r="K51" s="16"/>
      <c r="L51" s="17" t="s">
        <v>17</v>
      </c>
      <c r="M51" s="17"/>
      <c r="N51" s="17"/>
      <c r="O51" s="17"/>
      <c r="P51" s="20">
        <v>9</v>
      </c>
      <c r="Q51" s="20">
        <v>3</v>
      </c>
      <c r="R51" s="16"/>
      <c r="S51" s="16"/>
      <c r="T51" s="17"/>
      <c r="U51" s="40" t="s">
        <v>324</v>
      </c>
      <c r="V51" s="16">
        <v>36</v>
      </c>
      <c r="W51" s="16" t="s">
        <v>277</v>
      </c>
      <c r="X51" s="16">
        <f t="shared" si="6"/>
        <v>-30</v>
      </c>
      <c r="Y51" s="16"/>
      <c r="Z51" s="17"/>
      <c r="AA51" s="43">
        <v>0.25</v>
      </c>
      <c r="AB51" s="49">
        <f t="shared" si="8"/>
        <v>0.75</v>
      </c>
      <c r="AC51" s="43">
        <f t="shared" si="9"/>
        <v>0.625</v>
      </c>
      <c r="AD51" s="43"/>
      <c r="AE51" s="43">
        <f t="shared" si="7"/>
        <v>2.0833333333333301E-2</v>
      </c>
      <c r="AF51" s="43"/>
      <c r="AG51" s="43"/>
    </row>
    <row r="52" spans="1:33" ht="66" x14ac:dyDescent="0.2">
      <c r="A52" s="16">
        <v>51</v>
      </c>
      <c r="B52" s="17" t="s">
        <v>18</v>
      </c>
      <c r="C52" s="17" t="s">
        <v>19</v>
      </c>
      <c r="D52" s="18" t="s">
        <v>205</v>
      </c>
      <c r="E52" s="16">
        <v>11</v>
      </c>
      <c r="F52" s="16">
        <f>'[1]22 заезд 14.09-18.09.2026'!$C$31</f>
        <v>18</v>
      </c>
      <c r="G52" s="20">
        <v>22.23</v>
      </c>
      <c r="H52" s="17" t="s">
        <v>21</v>
      </c>
      <c r="I52" s="17" t="s">
        <v>16</v>
      </c>
      <c r="J52" s="16">
        <f>'[1]22 заезд 14.09-18.09.2026'!$E$31</f>
        <v>30</v>
      </c>
      <c r="K52" s="16"/>
      <c r="L52" s="17" t="s">
        <v>17</v>
      </c>
      <c r="M52" s="17"/>
      <c r="N52" s="17"/>
      <c r="O52" s="17"/>
      <c r="P52" s="20">
        <v>9</v>
      </c>
      <c r="Q52" s="20">
        <v>3</v>
      </c>
      <c r="R52" s="42"/>
      <c r="S52" s="16"/>
      <c r="T52" s="18"/>
      <c r="U52" s="40" t="s">
        <v>324</v>
      </c>
      <c r="V52" s="16">
        <v>72</v>
      </c>
      <c r="W52" s="16" t="s">
        <v>279</v>
      </c>
      <c r="X52" s="16">
        <f t="shared" si="6"/>
        <v>-30</v>
      </c>
      <c r="Y52" s="16"/>
      <c r="Z52" s="17"/>
      <c r="AA52" s="43">
        <v>0.5</v>
      </c>
      <c r="AB52" s="49">
        <f t="shared" si="8"/>
        <v>1.5</v>
      </c>
      <c r="AC52" s="43">
        <f t="shared" si="9"/>
        <v>1.25</v>
      </c>
      <c r="AD52" s="43"/>
      <c r="AE52" s="43">
        <f t="shared" si="7"/>
        <v>4.1666666666666699E-2</v>
      </c>
      <c r="AF52" s="43"/>
      <c r="AG52" s="43"/>
    </row>
    <row r="53" spans="1:33" ht="66" x14ac:dyDescent="0.2">
      <c r="A53" s="16">
        <v>52</v>
      </c>
      <c r="B53" s="17" t="s">
        <v>181</v>
      </c>
      <c r="C53" s="17" t="s">
        <v>182</v>
      </c>
      <c r="D53" s="18" t="s">
        <v>206</v>
      </c>
      <c r="E53" s="16">
        <v>5</v>
      </c>
      <c r="F53" s="16">
        <f>'[1]22 заезд 14.09-18.09.2026'!$S$31</f>
        <v>14</v>
      </c>
      <c r="G53" s="20">
        <v>22</v>
      </c>
      <c r="H53" s="17" t="s">
        <v>21</v>
      </c>
      <c r="I53" s="17" t="s">
        <v>16</v>
      </c>
      <c r="J53" s="16">
        <f>'[1]22 заезд 14.09-18.09.2026'!$U$31</f>
        <v>27</v>
      </c>
      <c r="K53" s="16"/>
      <c r="L53" s="17" t="s">
        <v>17</v>
      </c>
      <c r="M53" s="17"/>
      <c r="N53" s="17"/>
      <c r="O53" s="17"/>
      <c r="P53" s="20">
        <v>9</v>
      </c>
      <c r="Q53" s="20">
        <v>3</v>
      </c>
      <c r="R53" s="16"/>
      <c r="S53" s="16"/>
      <c r="T53" s="43" t="s">
        <v>326</v>
      </c>
      <c r="U53" s="40" t="s">
        <v>324</v>
      </c>
      <c r="V53" s="16">
        <v>36</v>
      </c>
      <c r="W53" s="16" t="s">
        <v>278</v>
      </c>
      <c r="X53" s="16">
        <f t="shared" si="6"/>
        <v>-27</v>
      </c>
      <c r="Y53" s="16"/>
      <c r="Z53" s="17"/>
      <c r="AA53" s="43">
        <v>0.25</v>
      </c>
      <c r="AB53" s="49">
        <f t="shared" si="8"/>
        <v>0.67500000000000004</v>
      </c>
      <c r="AC53" s="43">
        <f t="shared" si="9"/>
        <v>0.5625</v>
      </c>
      <c r="AD53" s="43"/>
      <c r="AE53" s="43">
        <f t="shared" si="7"/>
        <v>2.0833333333333301E-2</v>
      </c>
      <c r="AF53" s="43"/>
      <c r="AG53" s="43"/>
    </row>
    <row r="54" spans="1:33" ht="66" x14ac:dyDescent="0.2">
      <c r="A54" s="16">
        <v>53</v>
      </c>
      <c r="B54" s="17" t="s">
        <v>40</v>
      </c>
      <c r="C54" s="17" t="s">
        <v>198</v>
      </c>
      <c r="D54" s="17" t="s">
        <v>206</v>
      </c>
      <c r="E54" s="16">
        <v>5</v>
      </c>
      <c r="F54" s="16">
        <f>'[1]22 заезд 14.09-18.09.2026'!$K$31</f>
        <v>11</v>
      </c>
      <c r="G54" s="20">
        <v>22</v>
      </c>
      <c r="H54" s="17" t="s">
        <v>21</v>
      </c>
      <c r="I54" s="17" t="s">
        <v>16</v>
      </c>
      <c r="J54" s="16">
        <f>'[1]22 заезд 14.09-18.09.2026'!$M$31</f>
        <v>25</v>
      </c>
      <c r="K54" s="16"/>
      <c r="L54" s="17" t="s">
        <v>22</v>
      </c>
      <c r="M54" s="17"/>
      <c r="N54" s="17"/>
      <c r="O54" s="17"/>
      <c r="P54" s="20">
        <v>9</v>
      </c>
      <c r="Q54" s="20">
        <v>3</v>
      </c>
      <c r="R54" s="16"/>
      <c r="S54" s="16"/>
      <c r="T54" s="17"/>
      <c r="U54" s="40" t="s">
        <v>324</v>
      </c>
      <c r="V54" s="16">
        <v>36</v>
      </c>
      <c r="W54" s="16" t="s">
        <v>279</v>
      </c>
      <c r="X54" s="16">
        <f t="shared" si="6"/>
        <v>-25</v>
      </c>
      <c r="Y54" s="16"/>
      <c r="Z54" s="17"/>
      <c r="AA54" s="43">
        <v>0.25</v>
      </c>
      <c r="AB54" s="43">
        <f t="shared" si="8"/>
        <v>0.625</v>
      </c>
      <c r="AC54" s="43">
        <f t="shared" si="9"/>
        <v>0.52083333333333304</v>
      </c>
      <c r="AD54" s="43"/>
      <c r="AE54" s="43">
        <f t="shared" si="7"/>
        <v>2.0833333333333301E-2</v>
      </c>
      <c r="AF54" s="43"/>
      <c r="AG54" s="43"/>
    </row>
    <row r="55" spans="1:33" ht="66" x14ac:dyDescent="0.2">
      <c r="A55" s="16">
        <v>54</v>
      </c>
      <c r="B55" s="17" t="s">
        <v>40</v>
      </c>
      <c r="C55" s="17" t="s">
        <v>41</v>
      </c>
      <c r="D55" s="18" t="s">
        <v>212</v>
      </c>
      <c r="E55" s="16">
        <v>11</v>
      </c>
      <c r="F55" s="16">
        <f>'[1]23 заезд 21.09-25.09.2026'!$C$31</f>
        <v>20</v>
      </c>
      <c r="G55" s="20">
        <v>23.24</v>
      </c>
      <c r="H55" s="17" t="s">
        <v>21</v>
      </c>
      <c r="I55" s="17" t="s">
        <v>16</v>
      </c>
      <c r="J55" s="16">
        <f>'[1]23 заезд 21.09-25.09.2026'!$E$31</f>
        <v>30</v>
      </c>
      <c r="K55" s="16"/>
      <c r="L55" s="17" t="s">
        <v>22</v>
      </c>
      <c r="M55" s="17"/>
      <c r="N55" s="17"/>
      <c r="O55" s="17"/>
      <c r="P55" s="20">
        <v>9</v>
      </c>
      <c r="Q55" s="20">
        <v>3</v>
      </c>
      <c r="R55" s="16"/>
      <c r="S55" s="16"/>
      <c r="T55" s="43" t="s">
        <v>328</v>
      </c>
      <c r="U55" s="40" t="s">
        <v>324</v>
      </c>
      <c r="V55" s="16">
        <v>72</v>
      </c>
      <c r="W55" s="16" t="s">
        <v>278</v>
      </c>
      <c r="X55" s="16">
        <f t="shared" si="6"/>
        <v>-30</v>
      </c>
      <c r="Y55" s="16"/>
      <c r="Z55" s="17"/>
      <c r="AA55" s="43">
        <v>0.5</v>
      </c>
      <c r="AB55" s="49">
        <f t="shared" si="8"/>
        <v>1.5</v>
      </c>
      <c r="AC55" s="43">
        <f t="shared" si="9"/>
        <v>1.25</v>
      </c>
      <c r="AD55" s="43"/>
      <c r="AE55" s="43">
        <f t="shared" si="7"/>
        <v>4.1666666666666699E-2</v>
      </c>
      <c r="AF55" s="43"/>
      <c r="AG55" s="43"/>
    </row>
    <row r="56" spans="1:33" ht="66" x14ac:dyDescent="0.2">
      <c r="A56" s="16">
        <v>55</v>
      </c>
      <c r="B56" s="17" t="s">
        <v>18</v>
      </c>
      <c r="C56" s="17" t="s">
        <v>160</v>
      </c>
      <c r="D56" s="17" t="s">
        <v>218</v>
      </c>
      <c r="E56" s="16">
        <v>5</v>
      </c>
      <c r="F56" s="16">
        <f>'[1]24 заезд 28.09-02.10.2026'!$K$31</f>
        <v>17</v>
      </c>
      <c r="G56" s="20">
        <v>24</v>
      </c>
      <c r="H56" s="17" t="s">
        <v>21</v>
      </c>
      <c r="I56" s="17" t="s">
        <v>16</v>
      </c>
      <c r="J56" s="16">
        <f>'[1]24 заезд 28.09-02.10.2026'!$M$31</f>
        <v>30</v>
      </c>
      <c r="K56" s="16"/>
      <c r="L56" s="17" t="s">
        <v>17</v>
      </c>
      <c r="M56" s="17"/>
      <c r="N56" s="17"/>
      <c r="O56" s="17"/>
      <c r="P56" s="20">
        <v>9</v>
      </c>
      <c r="Q56" s="20">
        <v>3</v>
      </c>
      <c r="R56" s="42"/>
      <c r="S56" s="16"/>
      <c r="T56" s="18" t="s">
        <v>338</v>
      </c>
      <c r="U56" s="40" t="s">
        <v>324</v>
      </c>
      <c r="V56" s="16">
        <v>36</v>
      </c>
      <c r="W56" s="16" t="s">
        <v>278</v>
      </c>
      <c r="X56" s="16">
        <f t="shared" si="6"/>
        <v>-30</v>
      </c>
      <c r="Y56" s="16"/>
      <c r="Z56" s="17"/>
      <c r="AA56" s="43">
        <v>0.25</v>
      </c>
      <c r="AB56" s="49">
        <f t="shared" si="8"/>
        <v>0.75</v>
      </c>
      <c r="AC56" s="43">
        <f t="shared" si="9"/>
        <v>0.625</v>
      </c>
      <c r="AD56" s="43"/>
      <c r="AE56" s="43">
        <f t="shared" si="7"/>
        <v>2.0833333333333301E-2</v>
      </c>
      <c r="AF56" s="43"/>
      <c r="AG56" s="43"/>
    </row>
    <row r="57" spans="1:33" ht="66" x14ac:dyDescent="0.2">
      <c r="A57" s="16">
        <v>56</v>
      </c>
      <c r="B57" s="17" t="s">
        <v>181</v>
      </c>
      <c r="C57" s="17" t="s">
        <v>182</v>
      </c>
      <c r="D57" s="17" t="s">
        <v>218</v>
      </c>
      <c r="E57" s="16">
        <v>5</v>
      </c>
      <c r="F57" s="16">
        <f>'[1]24 заезд 28.09-02.10.2026'!$O$31</f>
        <v>14</v>
      </c>
      <c r="G57" s="20">
        <v>24</v>
      </c>
      <c r="H57" s="17" t="s">
        <v>21</v>
      </c>
      <c r="I57" s="17" t="s">
        <v>16</v>
      </c>
      <c r="J57" s="16">
        <f>'[1]24 заезд 28.09-02.10.2026'!$Q$31</f>
        <v>25</v>
      </c>
      <c r="K57" s="16"/>
      <c r="L57" s="17" t="s">
        <v>17</v>
      </c>
      <c r="M57" s="17"/>
      <c r="N57" s="17"/>
      <c r="O57" s="17"/>
      <c r="P57" s="20">
        <v>9</v>
      </c>
      <c r="Q57" s="20">
        <v>3</v>
      </c>
      <c r="R57" s="16"/>
      <c r="S57" s="16"/>
      <c r="T57" s="43" t="s">
        <v>326</v>
      </c>
      <c r="U57" s="40" t="s">
        <v>324</v>
      </c>
      <c r="V57" s="16">
        <v>36</v>
      </c>
      <c r="W57" s="16" t="s">
        <v>278</v>
      </c>
      <c r="X57" s="16">
        <f t="shared" si="6"/>
        <v>-25</v>
      </c>
      <c r="Y57" s="16"/>
      <c r="Z57" s="17"/>
      <c r="AA57" s="43">
        <v>0.25</v>
      </c>
      <c r="AB57" s="49">
        <f t="shared" si="8"/>
        <v>0.625</v>
      </c>
      <c r="AC57" s="43">
        <f t="shared" si="9"/>
        <v>0.52083333333333304</v>
      </c>
      <c r="AD57" s="43"/>
      <c r="AE57" s="43">
        <f t="shared" si="7"/>
        <v>2.0833333333333301E-2</v>
      </c>
      <c r="AF57" s="43"/>
      <c r="AG57" s="43"/>
    </row>
    <row r="58" spans="1:33" ht="76.5" customHeight="1" x14ac:dyDescent="0.2">
      <c r="A58" s="16">
        <v>57</v>
      </c>
      <c r="B58" s="17" t="s">
        <v>18</v>
      </c>
      <c r="C58" s="17" t="s">
        <v>19</v>
      </c>
      <c r="D58" s="18" t="s">
        <v>221</v>
      </c>
      <c r="E58" s="16">
        <v>11</v>
      </c>
      <c r="F58" s="16">
        <f>'[1]25 заезд 05.10-09.10.2026'!$G$31</f>
        <v>15</v>
      </c>
      <c r="G58" s="20">
        <v>25.26</v>
      </c>
      <c r="H58" s="17" t="s">
        <v>21</v>
      </c>
      <c r="I58" s="17" t="s">
        <v>16</v>
      </c>
      <c r="J58" s="16">
        <f>'[1]25 заезд 05.10-09.10.2026'!$I$31</f>
        <v>30</v>
      </c>
      <c r="K58" s="16"/>
      <c r="L58" s="17" t="s">
        <v>17</v>
      </c>
      <c r="M58" s="17"/>
      <c r="N58" s="17"/>
      <c r="O58" s="17"/>
      <c r="P58" s="20">
        <v>10</v>
      </c>
      <c r="Q58" s="20">
        <v>4</v>
      </c>
      <c r="R58" s="42"/>
      <c r="S58" s="16"/>
      <c r="T58" s="18"/>
      <c r="U58" s="40" t="s">
        <v>324</v>
      </c>
      <c r="V58" s="16">
        <v>72</v>
      </c>
      <c r="W58" s="16" t="s">
        <v>279</v>
      </c>
      <c r="X58" s="16">
        <f t="shared" si="6"/>
        <v>-30</v>
      </c>
      <c r="Y58" s="16"/>
      <c r="Z58" s="17"/>
      <c r="AA58" s="43">
        <v>0.5</v>
      </c>
      <c r="AB58" s="49">
        <f t="shared" si="8"/>
        <v>1.5</v>
      </c>
      <c r="AC58" s="43">
        <f t="shared" si="9"/>
        <v>1.25</v>
      </c>
      <c r="AD58" s="43"/>
      <c r="AE58" s="43">
        <f t="shared" si="7"/>
        <v>4.1666666666666699E-2</v>
      </c>
      <c r="AF58" s="43"/>
      <c r="AG58" s="43"/>
    </row>
    <row r="59" spans="1:33" ht="66.75" customHeight="1" x14ac:dyDescent="0.2">
      <c r="A59" s="16">
        <v>58</v>
      </c>
      <c r="B59" s="22" t="s">
        <v>40</v>
      </c>
      <c r="C59" s="17" t="s">
        <v>41</v>
      </c>
      <c r="D59" s="32" t="s">
        <v>221</v>
      </c>
      <c r="E59" s="33">
        <v>11</v>
      </c>
      <c r="F59" s="16">
        <f>'[1]25 заезд 05.10-09.10.2026'!$K$31</f>
        <v>15</v>
      </c>
      <c r="G59" s="34">
        <v>25.26</v>
      </c>
      <c r="H59" s="17" t="s">
        <v>21</v>
      </c>
      <c r="I59" s="17" t="s">
        <v>16</v>
      </c>
      <c r="J59" s="16">
        <f>'[1]25 заезд 05.10-09.10.2026'!$M$31</f>
        <v>25</v>
      </c>
      <c r="K59" s="16"/>
      <c r="L59" s="17" t="s">
        <v>22</v>
      </c>
      <c r="M59" s="17"/>
      <c r="N59" s="17"/>
      <c r="O59" s="22"/>
      <c r="P59" s="34">
        <v>10</v>
      </c>
      <c r="Q59" s="20">
        <v>4</v>
      </c>
      <c r="R59" s="16"/>
      <c r="S59" s="16"/>
      <c r="T59" s="43" t="s">
        <v>328</v>
      </c>
      <c r="U59" s="40" t="s">
        <v>324</v>
      </c>
      <c r="V59" s="16">
        <v>72</v>
      </c>
      <c r="W59" s="16" t="s">
        <v>278</v>
      </c>
      <c r="X59" s="16">
        <f t="shared" si="6"/>
        <v>-25</v>
      </c>
      <c r="Y59" s="16"/>
      <c r="Z59" s="17"/>
      <c r="AA59" s="43">
        <v>0.5</v>
      </c>
      <c r="AB59" s="43">
        <f t="shared" si="8"/>
        <v>1.25</v>
      </c>
      <c r="AC59" s="43">
        <f t="shared" si="9"/>
        <v>1.0416666666666701</v>
      </c>
      <c r="AD59" s="43"/>
      <c r="AE59" s="43">
        <f t="shared" si="7"/>
        <v>4.1666666666666699E-2</v>
      </c>
      <c r="AF59" s="43"/>
      <c r="AG59" s="43"/>
    </row>
    <row r="60" spans="1:33" ht="81" customHeight="1" x14ac:dyDescent="0.2">
      <c r="A60" s="16">
        <v>59</v>
      </c>
      <c r="B60" s="17" t="s">
        <v>40</v>
      </c>
      <c r="C60" s="17" t="s">
        <v>41</v>
      </c>
      <c r="D60" s="17" t="s">
        <v>226</v>
      </c>
      <c r="E60" s="16">
        <v>11</v>
      </c>
      <c r="F60" s="16">
        <f>'[1]27 заезд 19.10-23.10.2026'!$C$31</f>
        <v>19</v>
      </c>
      <c r="G60" s="20">
        <v>27.28</v>
      </c>
      <c r="H60" s="17" t="s">
        <v>21</v>
      </c>
      <c r="I60" s="17" t="s">
        <v>16</v>
      </c>
      <c r="J60" s="16">
        <f>'[1]27 заезд 19.10-23.10.2026'!$E$31</f>
        <v>28</v>
      </c>
      <c r="K60" s="16"/>
      <c r="L60" s="17" t="s">
        <v>22</v>
      </c>
      <c r="M60" s="17"/>
      <c r="N60" s="17"/>
      <c r="O60" s="17"/>
      <c r="P60" s="20">
        <v>10</v>
      </c>
      <c r="Q60" s="20">
        <v>4</v>
      </c>
      <c r="R60" s="16"/>
      <c r="S60" s="16"/>
      <c r="T60" s="43" t="s">
        <v>328</v>
      </c>
      <c r="U60" s="40" t="s">
        <v>324</v>
      </c>
      <c r="V60" s="16">
        <v>72</v>
      </c>
      <c r="W60" s="16" t="s">
        <v>278</v>
      </c>
      <c r="X60" s="16">
        <f t="shared" si="6"/>
        <v>-28</v>
      </c>
      <c r="Y60" s="16"/>
      <c r="Z60" s="17"/>
      <c r="AA60" s="43">
        <v>0.5</v>
      </c>
      <c r="AB60" s="49">
        <f t="shared" si="8"/>
        <v>1.4</v>
      </c>
      <c r="AC60" s="43">
        <f t="shared" si="9"/>
        <v>1.1666666666666701</v>
      </c>
      <c r="AD60" s="43"/>
      <c r="AE60" s="43">
        <f t="shared" si="7"/>
        <v>4.1666666666666699E-2</v>
      </c>
      <c r="AF60" s="43"/>
      <c r="AG60" s="43"/>
    </row>
    <row r="61" spans="1:33" ht="80.25" customHeight="1" x14ac:dyDescent="0.2">
      <c r="A61" s="16">
        <v>60</v>
      </c>
      <c r="B61" s="17" t="s">
        <v>113</v>
      </c>
      <c r="C61" s="17" t="s">
        <v>114</v>
      </c>
      <c r="D61" s="18" t="s">
        <v>228</v>
      </c>
      <c r="E61" s="16">
        <v>5</v>
      </c>
      <c r="F61" s="16">
        <f>'[1]27 заезд 19.10-23.10.2026'!$S$31</f>
        <v>17</v>
      </c>
      <c r="G61" s="20">
        <v>27</v>
      </c>
      <c r="H61" s="17" t="s">
        <v>21</v>
      </c>
      <c r="I61" s="17" t="s">
        <v>16</v>
      </c>
      <c r="J61" s="16">
        <f>'[1]27 заезд 19.10-23.10.2026'!$U$31</f>
        <v>27</v>
      </c>
      <c r="K61" s="16"/>
      <c r="L61" s="17" t="s">
        <v>17</v>
      </c>
      <c r="M61" s="17"/>
      <c r="N61" s="17"/>
      <c r="O61" s="17"/>
      <c r="P61" s="20">
        <v>10</v>
      </c>
      <c r="Q61" s="20">
        <v>4</v>
      </c>
      <c r="R61" s="42"/>
      <c r="S61" s="16"/>
      <c r="T61" s="43" t="s">
        <v>335</v>
      </c>
      <c r="U61" s="40" t="s">
        <v>324</v>
      </c>
      <c r="V61" s="16">
        <v>36</v>
      </c>
      <c r="W61" s="16" t="s">
        <v>278</v>
      </c>
      <c r="X61" s="16">
        <f t="shared" si="6"/>
        <v>-27</v>
      </c>
      <c r="Y61" s="16"/>
      <c r="Z61" s="17"/>
      <c r="AA61" s="43">
        <v>0.25</v>
      </c>
      <c r="AB61" s="49">
        <f t="shared" si="8"/>
        <v>0.67500000000000004</v>
      </c>
      <c r="AC61" s="43">
        <f t="shared" si="9"/>
        <v>0.5625</v>
      </c>
      <c r="AD61" s="43"/>
      <c r="AE61" s="43">
        <f t="shared" si="7"/>
        <v>2.0833333333333301E-2</v>
      </c>
      <c r="AF61" s="43"/>
      <c r="AG61" s="43"/>
    </row>
    <row r="62" spans="1:33" ht="66" x14ac:dyDescent="0.2">
      <c r="A62" s="16">
        <v>61</v>
      </c>
      <c r="B62" s="17" t="s">
        <v>113</v>
      </c>
      <c r="C62" s="17" t="s">
        <v>114</v>
      </c>
      <c r="D62" s="18" t="s">
        <v>231</v>
      </c>
      <c r="E62" s="16">
        <v>5</v>
      </c>
      <c r="F62" s="16">
        <f>'[1]2 заезд 19.01-23.01.2026'!$O$31</f>
        <v>14</v>
      </c>
      <c r="G62" s="20">
        <v>28</v>
      </c>
      <c r="H62" s="17" t="s">
        <v>21</v>
      </c>
      <c r="I62" s="17" t="s">
        <v>16</v>
      </c>
      <c r="J62" s="19">
        <f>'[1]2 заезд 19.01-23.01.2026'!$Q$31</f>
        <v>30</v>
      </c>
      <c r="K62" s="19"/>
      <c r="L62" s="17" t="s">
        <v>17</v>
      </c>
      <c r="M62" s="17"/>
      <c r="N62" s="18"/>
      <c r="O62" s="18"/>
      <c r="P62" s="20">
        <v>10</v>
      </c>
      <c r="Q62" s="20">
        <v>4</v>
      </c>
      <c r="R62" s="39"/>
      <c r="S62" s="16"/>
      <c r="T62" s="43" t="s">
        <v>335</v>
      </c>
      <c r="U62" s="40" t="s">
        <v>324</v>
      </c>
      <c r="V62" s="16">
        <v>36</v>
      </c>
      <c r="W62" s="16" t="s">
        <v>278</v>
      </c>
      <c r="X62" s="16">
        <f t="shared" si="6"/>
        <v>-30</v>
      </c>
      <c r="Y62" s="16"/>
      <c r="Z62" s="17"/>
      <c r="AA62" s="43">
        <v>0.25</v>
      </c>
      <c r="AB62" s="49">
        <f t="shared" si="8"/>
        <v>0.75</v>
      </c>
      <c r="AC62" s="43">
        <f t="shared" si="9"/>
        <v>0.625</v>
      </c>
      <c r="AD62" s="43"/>
      <c r="AE62" s="43">
        <f t="shared" si="7"/>
        <v>2.0833333333333301E-2</v>
      </c>
      <c r="AF62" s="43"/>
      <c r="AG62" s="43"/>
    </row>
    <row r="63" spans="1:33" ht="66" x14ac:dyDescent="0.2">
      <c r="A63" s="16">
        <v>62</v>
      </c>
      <c r="B63" s="17" t="s">
        <v>18</v>
      </c>
      <c r="C63" s="17" t="s">
        <v>100</v>
      </c>
      <c r="D63" s="18" t="s">
        <v>231</v>
      </c>
      <c r="E63" s="16">
        <v>5</v>
      </c>
      <c r="F63" s="16">
        <f>'[1]28 заезд 26.10-30.10.2026'!$K$31</f>
        <v>15</v>
      </c>
      <c r="G63" s="20">
        <v>28</v>
      </c>
      <c r="H63" s="17" t="s">
        <v>21</v>
      </c>
      <c r="I63" s="17" t="s">
        <v>16</v>
      </c>
      <c r="J63" s="16">
        <f>'[1]28 заезд 26.10-30.10.2026'!$M$31</f>
        <v>30</v>
      </c>
      <c r="K63" s="16"/>
      <c r="L63" s="17" t="s">
        <v>17</v>
      </c>
      <c r="M63" s="17"/>
      <c r="N63" s="17"/>
      <c r="O63" s="17"/>
      <c r="P63" s="20">
        <v>10</v>
      </c>
      <c r="Q63" s="20">
        <v>4</v>
      </c>
      <c r="R63" s="42"/>
      <c r="S63" s="16"/>
      <c r="T63" s="43" t="s">
        <v>326</v>
      </c>
      <c r="U63" s="40" t="s">
        <v>324</v>
      </c>
      <c r="V63" s="16">
        <v>36</v>
      </c>
      <c r="W63" s="16" t="s">
        <v>278</v>
      </c>
      <c r="X63" s="16">
        <f t="shared" si="6"/>
        <v>-30</v>
      </c>
      <c r="Y63" s="16"/>
      <c r="Z63" s="17"/>
      <c r="AA63" s="43">
        <v>0.25</v>
      </c>
      <c r="AB63" s="49">
        <f t="shared" si="8"/>
        <v>0.75</v>
      </c>
      <c r="AC63" s="43">
        <f t="shared" si="9"/>
        <v>0.625</v>
      </c>
      <c r="AD63" s="43"/>
      <c r="AE63" s="43">
        <f t="shared" si="7"/>
        <v>2.0833333333333301E-2</v>
      </c>
      <c r="AF63" s="43"/>
      <c r="AG63" s="43"/>
    </row>
    <row r="64" spans="1:33" ht="66" x14ac:dyDescent="0.2">
      <c r="A64" s="16">
        <v>63</v>
      </c>
      <c r="B64" s="17" t="s">
        <v>18</v>
      </c>
      <c r="C64" s="17" t="s">
        <v>100</v>
      </c>
      <c r="D64" s="18" t="s">
        <v>232</v>
      </c>
      <c r="E64" s="16">
        <v>5</v>
      </c>
      <c r="F64" s="16">
        <f>'[1]29 заезд 02.11-06.11.2026'!$C$31</f>
        <v>16</v>
      </c>
      <c r="G64" s="20">
        <v>29</v>
      </c>
      <c r="H64" s="17" t="s">
        <v>21</v>
      </c>
      <c r="I64" s="17" t="s">
        <v>16</v>
      </c>
      <c r="J64" s="16">
        <f>'[1]29 заезд 02.11-06.11.2026'!$E$31</f>
        <v>30</v>
      </c>
      <c r="K64" s="16"/>
      <c r="L64" s="17" t="s">
        <v>17</v>
      </c>
      <c r="M64" s="17"/>
      <c r="N64" s="17" t="s">
        <v>339</v>
      </c>
      <c r="O64" s="17"/>
      <c r="P64" s="20">
        <v>11</v>
      </c>
      <c r="Q64" s="20">
        <v>4</v>
      </c>
      <c r="R64" s="42"/>
      <c r="S64" s="16"/>
      <c r="T64" s="43" t="s">
        <v>326</v>
      </c>
      <c r="U64" s="40" t="s">
        <v>324</v>
      </c>
      <c r="V64" s="16">
        <v>36</v>
      </c>
      <c r="W64" s="16" t="s">
        <v>278</v>
      </c>
      <c r="X64" s="16">
        <f t="shared" si="6"/>
        <v>-30</v>
      </c>
      <c r="Y64" s="16"/>
      <c r="Z64" s="17"/>
      <c r="AA64" s="43">
        <v>0.25</v>
      </c>
      <c r="AB64" s="49">
        <f t="shared" si="8"/>
        <v>0.75</v>
      </c>
      <c r="AC64" s="43">
        <f t="shared" si="9"/>
        <v>0.625</v>
      </c>
      <c r="AD64" s="43"/>
      <c r="AE64" s="43">
        <f t="shared" si="7"/>
        <v>2.0833333333333301E-2</v>
      </c>
      <c r="AF64" s="43"/>
      <c r="AG64" s="43"/>
    </row>
    <row r="65" spans="1:33" ht="66.75" customHeight="1" x14ac:dyDescent="0.2">
      <c r="A65" s="16">
        <v>64</v>
      </c>
      <c r="B65" s="17" t="s">
        <v>181</v>
      </c>
      <c r="C65" s="17" t="s">
        <v>182</v>
      </c>
      <c r="D65" s="18" t="s">
        <v>232</v>
      </c>
      <c r="E65" s="16">
        <v>5</v>
      </c>
      <c r="F65" s="16">
        <f>'[1]29 заезд 02.11-06.11.2026'!$K$31</f>
        <v>12</v>
      </c>
      <c r="G65" s="20">
        <v>29</v>
      </c>
      <c r="H65" s="17" t="s">
        <v>21</v>
      </c>
      <c r="I65" s="17" t="s">
        <v>16</v>
      </c>
      <c r="J65" s="16">
        <f>'[1]3 заезд 26.01-30.01.2026'!$I$31</f>
        <v>30</v>
      </c>
      <c r="K65" s="16"/>
      <c r="L65" s="17" t="s">
        <v>17</v>
      </c>
      <c r="M65" s="17"/>
      <c r="N65" s="18"/>
      <c r="O65" s="18"/>
      <c r="P65" s="20">
        <v>11</v>
      </c>
      <c r="Q65" s="20">
        <v>4</v>
      </c>
      <c r="R65" s="16"/>
      <c r="S65" s="16"/>
      <c r="T65" s="43" t="s">
        <v>326</v>
      </c>
      <c r="U65" s="40" t="s">
        <v>324</v>
      </c>
      <c r="V65" s="16">
        <v>36</v>
      </c>
      <c r="W65" s="16" t="s">
        <v>278</v>
      </c>
      <c r="X65" s="16">
        <f t="shared" si="6"/>
        <v>-30</v>
      </c>
      <c r="Y65" s="16"/>
      <c r="Z65" s="17"/>
      <c r="AA65" s="43">
        <v>0.25</v>
      </c>
      <c r="AB65" s="49">
        <f t="shared" si="8"/>
        <v>0.75</v>
      </c>
      <c r="AC65" s="43">
        <f t="shared" si="9"/>
        <v>0.625</v>
      </c>
      <c r="AD65" s="43"/>
      <c r="AE65" s="43">
        <f t="shared" si="7"/>
        <v>2.0833333333333301E-2</v>
      </c>
      <c r="AF65" s="43"/>
      <c r="AG65" s="43"/>
    </row>
    <row r="66" spans="1:33" ht="66.75" customHeight="1" x14ac:dyDescent="0.2">
      <c r="A66" s="16">
        <v>65</v>
      </c>
      <c r="B66" s="17" t="s">
        <v>40</v>
      </c>
      <c r="C66" s="26" t="s">
        <v>112</v>
      </c>
      <c r="D66" s="18" t="s">
        <v>232</v>
      </c>
      <c r="E66" s="16">
        <v>5</v>
      </c>
      <c r="F66" s="19">
        <f>'[1]29 заезд 02.11-06.11.2026'!$G$31</f>
        <v>17</v>
      </c>
      <c r="G66" s="20">
        <v>29</v>
      </c>
      <c r="H66" s="17" t="s">
        <v>21</v>
      </c>
      <c r="I66" s="17" t="s">
        <v>16</v>
      </c>
      <c r="J66" s="16">
        <f>'[1]29 заезд 02.11-06.11.2026'!$I$31</f>
        <v>30</v>
      </c>
      <c r="K66" s="16"/>
      <c r="L66" s="17" t="s">
        <v>17</v>
      </c>
      <c r="M66" s="17"/>
      <c r="N66" s="17"/>
      <c r="O66" s="17"/>
      <c r="P66" s="20">
        <v>11</v>
      </c>
      <c r="Q66" s="20">
        <v>4</v>
      </c>
      <c r="R66" s="16"/>
      <c r="S66" s="16"/>
      <c r="T66" s="18" t="s">
        <v>336</v>
      </c>
      <c r="U66" s="40" t="s">
        <v>324</v>
      </c>
      <c r="V66" s="16">
        <v>36</v>
      </c>
      <c r="W66" s="16" t="s">
        <v>278</v>
      </c>
      <c r="X66" s="16">
        <f t="shared" ref="X66:X75" si="10">Y66-J66</f>
        <v>-30</v>
      </c>
      <c r="Y66" s="16"/>
      <c r="Z66" s="17"/>
      <c r="AA66" s="43">
        <v>0.25</v>
      </c>
      <c r="AB66" s="49">
        <f t="shared" si="8"/>
        <v>0.75</v>
      </c>
      <c r="AC66" s="43">
        <f t="shared" si="9"/>
        <v>0.625</v>
      </c>
      <c r="AD66" s="43"/>
      <c r="AE66" s="43">
        <f t="shared" ref="AE66:AE75" si="11">AA66/12</f>
        <v>2.0833333333333301E-2</v>
      </c>
      <c r="AF66" s="43"/>
      <c r="AG66" s="43"/>
    </row>
    <row r="67" spans="1:33" ht="66" x14ac:dyDescent="0.2">
      <c r="A67" s="16">
        <v>66</v>
      </c>
      <c r="B67" s="17" t="s">
        <v>40</v>
      </c>
      <c r="C67" s="17" t="s">
        <v>41</v>
      </c>
      <c r="D67" s="17" t="s">
        <v>234</v>
      </c>
      <c r="E67" s="16">
        <v>11</v>
      </c>
      <c r="F67" s="16">
        <f>'[1]30 заезд 09.11-13.11.2026'!$C$31</f>
        <v>16</v>
      </c>
      <c r="G67" s="20">
        <v>30.31</v>
      </c>
      <c r="H67" s="17" t="s">
        <v>21</v>
      </c>
      <c r="I67" s="17" t="s">
        <v>16</v>
      </c>
      <c r="J67" s="16">
        <f>'[1]30 заезд 09.11-13.11.2026'!$E$31</f>
        <v>27</v>
      </c>
      <c r="K67" s="16"/>
      <c r="L67" s="17" t="s">
        <v>22</v>
      </c>
      <c r="M67" s="17"/>
      <c r="N67" s="17"/>
      <c r="O67" s="17"/>
      <c r="P67" s="16">
        <v>11</v>
      </c>
      <c r="Q67" s="20">
        <v>4</v>
      </c>
      <c r="R67" s="16"/>
      <c r="S67" s="16"/>
      <c r="T67" s="43" t="s">
        <v>328</v>
      </c>
      <c r="U67" s="40" t="s">
        <v>324</v>
      </c>
      <c r="V67" s="16">
        <v>72</v>
      </c>
      <c r="W67" s="16" t="s">
        <v>278</v>
      </c>
      <c r="X67" s="16">
        <f t="shared" si="10"/>
        <v>-27</v>
      </c>
      <c r="Y67" s="16"/>
      <c r="Z67" s="17"/>
      <c r="AA67" s="43">
        <v>0.5</v>
      </c>
      <c r="AB67" s="49">
        <f t="shared" si="8"/>
        <v>1.35</v>
      </c>
      <c r="AC67" s="43">
        <f t="shared" si="9"/>
        <v>1.125</v>
      </c>
      <c r="AD67" s="43"/>
      <c r="AE67" s="43">
        <f t="shared" si="11"/>
        <v>4.1666666666666699E-2</v>
      </c>
      <c r="AF67" s="43"/>
      <c r="AG67" s="43"/>
    </row>
    <row r="68" spans="1:33" ht="81" customHeight="1" x14ac:dyDescent="0.2">
      <c r="A68" s="16">
        <v>67</v>
      </c>
      <c r="B68" s="52" t="s">
        <v>236</v>
      </c>
      <c r="C68" s="17" t="s">
        <v>237</v>
      </c>
      <c r="D68" s="18" t="s">
        <v>235</v>
      </c>
      <c r="E68" s="16">
        <v>5</v>
      </c>
      <c r="F68" s="19">
        <f>'[1]30 заезд 09.11-13.11.2026'!$AA$31</f>
        <v>12</v>
      </c>
      <c r="G68" s="20">
        <v>30</v>
      </c>
      <c r="H68" s="17" t="s">
        <v>21</v>
      </c>
      <c r="I68" s="17" t="s">
        <v>16</v>
      </c>
      <c r="J68" s="16">
        <f>'[1]30 заезд 09.11-13.11.2026'!$AC$31</f>
        <v>25</v>
      </c>
      <c r="K68" s="16"/>
      <c r="L68" s="17" t="s">
        <v>17</v>
      </c>
      <c r="M68" s="17"/>
      <c r="N68" s="17"/>
      <c r="O68" s="17"/>
      <c r="P68" s="20">
        <v>11</v>
      </c>
      <c r="Q68" s="20">
        <v>4</v>
      </c>
      <c r="R68" s="16"/>
      <c r="S68" s="16"/>
      <c r="T68" s="18" t="s">
        <v>340</v>
      </c>
      <c r="U68" s="40" t="s">
        <v>324</v>
      </c>
      <c r="V68" s="16">
        <v>36</v>
      </c>
      <c r="W68" s="16" t="s">
        <v>283</v>
      </c>
      <c r="X68" s="16">
        <f t="shared" si="10"/>
        <v>-25</v>
      </c>
      <c r="Y68" s="16"/>
      <c r="Z68" s="17"/>
      <c r="AA68" s="43">
        <v>0.25</v>
      </c>
      <c r="AB68" s="49">
        <f t="shared" si="8"/>
        <v>0.625</v>
      </c>
      <c r="AC68" s="43">
        <f t="shared" si="9"/>
        <v>0.52083333333333304</v>
      </c>
      <c r="AD68" s="43"/>
      <c r="AE68" s="43">
        <f t="shared" si="11"/>
        <v>2.0833333333333301E-2</v>
      </c>
      <c r="AF68" s="43"/>
      <c r="AG68" s="43"/>
    </row>
    <row r="69" spans="1:33" ht="66" x14ac:dyDescent="0.2">
      <c r="A69" s="16">
        <v>68</v>
      </c>
      <c r="B69" s="17" t="s">
        <v>18</v>
      </c>
      <c r="C69" s="17" t="s">
        <v>139</v>
      </c>
      <c r="D69" s="18" t="s">
        <v>239</v>
      </c>
      <c r="E69" s="16">
        <v>5</v>
      </c>
      <c r="F69" s="16">
        <f>'[1]31 заезд 16.11-20.11.2026'!$O$31</f>
        <v>13</v>
      </c>
      <c r="G69" s="20">
        <v>31</v>
      </c>
      <c r="H69" s="17" t="s">
        <v>21</v>
      </c>
      <c r="I69" s="17" t="s">
        <v>16</v>
      </c>
      <c r="J69" s="16">
        <f>'[1]31 заезд 16.11-20.11.2026'!$Q$31</f>
        <v>30</v>
      </c>
      <c r="K69" s="16"/>
      <c r="L69" s="17" t="s">
        <v>17</v>
      </c>
      <c r="M69" s="17"/>
      <c r="N69" s="17"/>
      <c r="O69" s="17"/>
      <c r="P69" s="20">
        <v>11</v>
      </c>
      <c r="Q69" s="20">
        <v>4</v>
      </c>
      <c r="R69" s="42"/>
      <c r="S69" s="16"/>
      <c r="T69" s="43" t="s">
        <v>335</v>
      </c>
      <c r="U69" s="40" t="s">
        <v>324</v>
      </c>
      <c r="V69" s="16">
        <v>36</v>
      </c>
      <c r="W69" s="16" t="s">
        <v>278</v>
      </c>
      <c r="X69" s="16">
        <f t="shared" si="10"/>
        <v>-30</v>
      </c>
      <c r="Y69" s="16"/>
      <c r="Z69" s="17"/>
      <c r="AA69" s="43">
        <v>0.25</v>
      </c>
      <c r="AB69" s="43">
        <f t="shared" si="8"/>
        <v>0.75</v>
      </c>
      <c r="AC69" s="43">
        <f t="shared" si="9"/>
        <v>0.625</v>
      </c>
      <c r="AD69" s="43"/>
      <c r="AE69" s="43">
        <f t="shared" si="11"/>
        <v>2.0833333333333301E-2</v>
      </c>
      <c r="AF69" s="43"/>
      <c r="AG69" s="43"/>
    </row>
    <row r="70" spans="1:33" ht="66" x14ac:dyDescent="0.2">
      <c r="A70" s="16">
        <v>69</v>
      </c>
      <c r="B70" s="17" t="s">
        <v>18</v>
      </c>
      <c r="C70" s="17" t="s">
        <v>19</v>
      </c>
      <c r="D70" s="18" t="s">
        <v>321</v>
      </c>
      <c r="E70" s="16">
        <v>11</v>
      </c>
      <c r="F70" s="16">
        <f>'[1]32 заезд 23.11-27.11.2026'!$C$31</f>
        <v>17</v>
      </c>
      <c r="G70" s="20">
        <v>32.33</v>
      </c>
      <c r="H70" s="17" t="s">
        <v>21</v>
      </c>
      <c r="I70" s="17" t="s">
        <v>16</v>
      </c>
      <c r="J70" s="16">
        <f>'[1]32 заезд 23.11-27.11.2026'!$E$31</f>
        <v>30</v>
      </c>
      <c r="K70" s="16"/>
      <c r="L70" s="17" t="s">
        <v>17</v>
      </c>
      <c r="M70" s="17"/>
      <c r="N70" s="17"/>
      <c r="O70" s="17"/>
      <c r="P70" s="20">
        <v>11</v>
      </c>
      <c r="Q70" s="20">
        <v>4</v>
      </c>
      <c r="R70" s="42"/>
      <c r="S70" s="16"/>
      <c r="T70" s="18"/>
      <c r="U70" s="40" t="s">
        <v>324</v>
      </c>
      <c r="V70" s="16">
        <v>72</v>
      </c>
      <c r="W70" s="16" t="s">
        <v>279</v>
      </c>
      <c r="X70" s="16">
        <f t="shared" si="10"/>
        <v>-30</v>
      </c>
      <c r="Y70" s="16"/>
      <c r="Z70" s="17"/>
      <c r="AA70" s="43">
        <v>0.5</v>
      </c>
      <c r="AB70" s="49">
        <f t="shared" si="8"/>
        <v>1.5</v>
      </c>
      <c r="AC70" s="43">
        <f t="shared" si="9"/>
        <v>1.25</v>
      </c>
      <c r="AD70" s="43"/>
      <c r="AE70" s="43">
        <f t="shared" si="11"/>
        <v>4.1666666666666699E-2</v>
      </c>
      <c r="AF70" s="43"/>
      <c r="AG70" s="43"/>
    </row>
    <row r="71" spans="1:33" ht="66" x14ac:dyDescent="0.2">
      <c r="A71" s="16">
        <v>70</v>
      </c>
      <c r="B71" s="17" t="s">
        <v>113</v>
      </c>
      <c r="C71" s="17" t="s">
        <v>154</v>
      </c>
      <c r="D71" s="18" t="s">
        <v>240</v>
      </c>
      <c r="E71" s="16">
        <v>5</v>
      </c>
      <c r="F71" s="16">
        <f>'[1]32 заезд 23.11-27.11.2026'!$C$31</f>
        <v>17</v>
      </c>
      <c r="G71" s="20">
        <v>32</v>
      </c>
      <c r="H71" s="17" t="s">
        <v>21</v>
      </c>
      <c r="I71" s="17" t="s">
        <v>16</v>
      </c>
      <c r="J71" s="16">
        <f>'[1]32 заезд 23.11-27.11.2026'!$E$31</f>
        <v>30</v>
      </c>
      <c r="K71" s="16"/>
      <c r="L71" s="17" t="s">
        <v>17</v>
      </c>
      <c r="M71" s="17"/>
      <c r="N71" s="17"/>
      <c r="O71" s="17"/>
      <c r="P71" s="20">
        <v>11</v>
      </c>
      <c r="Q71" s="20">
        <v>4</v>
      </c>
      <c r="R71" s="42"/>
      <c r="S71" s="16"/>
      <c r="T71" s="17" t="s">
        <v>326</v>
      </c>
      <c r="U71" s="40" t="s">
        <v>324</v>
      </c>
      <c r="V71" s="16">
        <v>36</v>
      </c>
      <c r="W71" s="16" t="s">
        <v>278</v>
      </c>
      <c r="X71" s="16">
        <f t="shared" si="10"/>
        <v>-30</v>
      </c>
      <c r="Y71" s="16"/>
      <c r="Z71" s="17"/>
      <c r="AA71" s="43">
        <v>0.25</v>
      </c>
      <c r="AB71" s="49">
        <f t="shared" si="8"/>
        <v>0.75</v>
      </c>
      <c r="AC71" s="43">
        <f t="shared" si="9"/>
        <v>0.625</v>
      </c>
      <c r="AD71" s="43"/>
      <c r="AE71" s="43">
        <f t="shared" si="11"/>
        <v>2.0833333333333301E-2</v>
      </c>
      <c r="AF71" s="43"/>
      <c r="AG71" s="43"/>
    </row>
    <row r="72" spans="1:33" ht="66" x14ac:dyDescent="0.2">
      <c r="A72" s="16">
        <v>71</v>
      </c>
      <c r="B72" s="17" t="s">
        <v>149</v>
      </c>
      <c r="C72" s="17" t="s">
        <v>33</v>
      </c>
      <c r="D72" s="18" t="s">
        <v>240</v>
      </c>
      <c r="E72" s="16">
        <v>5</v>
      </c>
      <c r="F72" s="19">
        <f>'[1]32 заезд 23.11-27.11.2026'!$K$31</f>
        <v>19</v>
      </c>
      <c r="G72" s="20">
        <v>32</v>
      </c>
      <c r="H72" s="17" t="s">
        <v>21</v>
      </c>
      <c r="I72" s="17" t="s">
        <v>16</v>
      </c>
      <c r="J72" s="16">
        <f>'[1]32 заезд 23.11-27.11.2026'!$M$31</f>
        <v>28</v>
      </c>
      <c r="K72" s="16"/>
      <c r="L72" s="17" t="s">
        <v>17</v>
      </c>
      <c r="M72" s="17"/>
      <c r="N72" s="17"/>
      <c r="O72" s="17"/>
      <c r="P72" s="20">
        <v>11</v>
      </c>
      <c r="Q72" s="20">
        <v>4</v>
      </c>
      <c r="R72" s="16"/>
      <c r="S72" s="16"/>
      <c r="T72" s="41" t="s">
        <v>337</v>
      </c>
      <c r="U72" s="40" t="s">
        <v>324</v>
      </c>
      <c r="V72" s="16">
        <v>36</v>
      </c>
      <c r="W72" s="16" t="s">
        <v>278</v>
      </c>
      <c r="X72" s="16">
        <f t="shared" si="10"/>
        <v>-28</v>
      </c>
      <c r="Y72" s="16"/>
      <c r="Z72" s="17"/>
      <c r="AA72" s="43">
        <v>0.25</v>
      </c>
      <c r="AB72" s="49">
        <f t="shared" si="8"/>
        <v>0.7</v>
      </c>
      <c r="AC72" s="43">
        <f t="shared" si="9"/>
        <v>0.58333333333333304</v>
      </c>
      <c r="AD72" s="43"/>
      <c r="AE72" s="43">
        <f t="shared" si="11"/>
        <v>2.0833333333333301E-2</v>
      </c>
      <c r="AF72" s="43"/>
      <c r="AG72" s="43"/>
    </row>
    <row r="73" spans="1:33" ht="66" x14ac:dyDescent="0.2">
      <c r="A73" s="16">
        <v>72</v>
      </c>
      <c r="B73" s="17" t="s">
        <v>84</v>
      </c>
      <c r="C73" s="17" t="s">
        <v>85</v>
      </c>
      <c r="D73" s="27" t="s">
        <v>341</v>
      </c>
      <c r="E73" s="16">
        <v>60</v>
      </c>
      <c r="F73" s="16"/>
      <c r="G73" s="20" t="s">
        <v>295</v>
      </c>
      <c r="H73" s="17" t="s">
        <v>15</v>
      </c>
      <c r="I73" s="17" t="s">
        <v>16</v>
      </c>
      <c r="J73" s="16">
        <v>25</v>
      </c>
      <c r="K73" s="16"/>
      <c r="L73" s="17" t="s">
        <v>17</v>
      </c>
      <c r="M73" s="17"/>
      <c r="N73" s="17"/>
      <c r="O73" s="17"/>
      <c r="P73" s="20">
        <v>11</v>
      </c>
      <c r="Q73" s="20">
        <v>4</v>
      </c>
      <c r="R73" s="16"/>
      <c r="S73" s="16"/>
      <c r="T73" s="17"/>
      <c r="U73" s="40" t="s">
        <v>324</v>
      </c>
      <c r="V73" s="54"/>
      <c r="W73" s="16" t="s">
        <v>279</v>
      </c>
      <c r="X73" s="16">
        <f t="shared" si="10"/>
        <v>-25</v>
      </c>
      <c r="Y73" s="16"/>
      <c r="Z73" s="17"/>
      <c r="AA73" s="43">
        <v>2</v>
      </c>
      <c r="AB73" s="43">
        <f>AA73*J73/12*1.2*0.4</f>
        <v>2</v>
      </c>
      <c r="AC73" s="43"/>
      <c r="AD73" s="43">
        <f>AA73*J73/12</f>
        <v>4.1666666666666696</v>
      </c>
      <c r="AE73" s="43">
        <f t="shared" si="11"/>
        <v>0.16666666666666699</v>
      </c>
      <c r="AF73" s="43"/>
      <c r="AG73" s="43"/>
    </row>
    <row r="74" spans="1:33" ht="66" x14ac:dyDescent="0.2">
      <c r="A74" s="16">
        <v>73</v>
      </c>
      <c r="B74" s="17" t="s">
        <v>40</v>
      </c>
      <c r="C74" s="17" t="s">
        <v>41</v>
      </c>
      <c r="D74" s="17" t="s">
        <v>241</v>
      </c>
      <c r="E74" s="16">
        <v>11</v>
      </c>
      <c r="F74" s="16">
        <f>'[1]33 заезд 07.12-11.12.2026'!$C$31</f>
        <v>14</v>
      </c>
      <c r="G74" s="20">
        <v>33.340000000000003</v>
      </c>
      <c r="H74" s="17" t="s">
        <v>21</v>
      </c>
      <c r="I74" s="17" t="s">
        <v>16</v>
      </c>
      <c r="J74" s="16">
        <f>'[1]33 заезд 07.12-11.12.2026'!$E$31</f>
        <v>26</v>
      </c>
      <c r="K74" s="16"/>
      <c r="L74" s="17" t="s">
        <v>22</v>
      </c>
      <c r="M74" s="17"/>
      <c r="N74" s="17"/>
      <c r="O74" s="17"/>
      <c r="P74" s="20">
        <v>12</v>
      </c>
      <c r="Q74" s="20">
        <v>4</v>
      </c>
      <c r="R74" s="16"/>
      <c r="S74" s="16"/>
      <c r="T74" s="43" t="s">
        <v>328</v>
      </c>
      <c r="U74" s="40" t="s">
        <v>324</v>
      </c>
      <c r="V74" s="16">
        <v>72</v>
      </c>
      <c r="W74" s="16" t="s">
        <v>278</v>
      </c>
      <c r="X74" s="16">
        <f t="shared" si="10"/>
        <v>-26</v>
      </c>
      <c r="Y74" s="16"/>
      <c r="Z74" s="17"/>
      <c r="AA74" s="43">
        <v>0.5</v>
      </c>
      <c r="AB74" s="43">
        <f>AA74*J74/12*1.2</f>
        <v>1.3</v>
      </c>
      <c r="AC74" s="43">
        <f>AA74*J74/12</f>
        <v>1.0833333333333299</v>
      </c>
      <c r="AD74" s="43"/>
      <c r="AE74" s="43">
        <f t="shared" si="11"/>
        <v>4.1666666666666699E-2</v>
      </c>
      <c r="AF74" s="43"/>
      <c r="AG74" s="43"/>
    </row>
    <row r="75" spans="1:33" ht="82.5" x14ac:dyDescent="0.2">
      <c r="A75" s="16">
        <v>74</v>
      </c>
      <c r="B75" s="17" t="s">
        <v>243</v>
      </c>
      <c r="C75" s="28" t="s">
        <v>244</v>
      </c>
      <c r="D75" s="18" t="s">
        <v>245</v>
      </c>
      <c r="E75" s="16">
        <v>5</v>
      </c>
      <c r="F75" s="19">
        <f>'[1]33 заезд 07.12-11.12.2026'!$O$31</f>
        <v>19</v>
      </c>
      <c r="G75" s="20">
        <v>33</v>
      </c>
      <c r="H75" s="17" t="s">
        <v>21</v>
      </c>
      <c r="I75" s="17" t="s">
        <v>16</v>
      </c>
      <c r="J75" s="16">
        <f>'[1]33 заезд 07.12-11.12.2026'!$Q$31</f>
        <v>26</v>
      </c>
      <c r="K75" s="16"/>
      <c r="L75" s="17" t="s">
        <v>17</v>
      </c>
      <c r="M75" s="17"/>
      <c r="N75" s="17"/>
      <c r="O75" s="17"/>
      <c r="P75" s="20">
        <v>12</v>
      </c>
      <c r="Q75" s="20">
        <v>4</v>
      </c>
      <c r="R75" s="16"/>
      <c r="S75" s="16"/>
      <c r="T75" s="44" t="s">
        <v>335</v>
      </c>
      <c r="U75" s="40" t="s">
        <v>324</v>
      </c>
      <c r="V75" s="16">
        <v>36</v>
      </c>
      <c r="W75" s="16" t="s">
        <v>278</v>
      </c>
      <c r="X75" s="16">
        <f t="shared" si="10"/>
        <v>-26</v>
      </c>
      <c r="Y75" s="16"/>
      <c r="Z75" s="17"/>
      <c r="AA75" s="43">
        <v>0.25</v>
      </c>
      <c r="AB75" s="49">
        <f>AA75*J75/12*1.2</f>
        <v>0.65</v>
      </c>
      <c r="AC75" s="43">
        <f>AA75*J75/12</f>
        <v>0.54166666666666696</v>
      </c>
      <c r="AD75" s="43"/>
      <c r="AE75" s="43">
        <f t="shared" si="11"/>
        <v>2.0833333333333301E-2</v>
      </c>
      <c r="AF75" s="43"/>
      <c r="AG75" s="43"/>
    </row>
    <row r="120" spans="5:5" x14ac:dyDescent="0.2">
      <c r="E120" s="53"/>
    </row>
  </sheetData>
  <sortState ref="B2:AG75">
    <sortCondition ref="P2:P75"/>
    <sortCondition ref="D2:D75"/>
  </sortState>
  <pageMargins left="0.23622047244094499" right="0.23622047244094499" top="0.196850393700787" bottom="0.15748031496063" header="0.31496062992126" footer="0.31496062992126"/>
  <pageSetup paperSize="9" scale="10" fitToWidth="0" orientation="landscape" r:id="rId1"/>
  <colBreaks count="1" manualBreakCount="1">
    <brk id="19" max="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1 C u U P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C v U K 5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1 C u U C i K R 7 g O A A A A E Q A A A B M A H A B G b 3 J t d W x h c y 9 T Z W N 0 a W 9 u M S 5 t I K I Y A C i g F A A A A A A A A A A A A A A A A A A A A A A A A A A A A C t O T S 7 J z M 9 T C I b Q h t Y A U E s B A i 0 A F A A C A A g A r 1 C u U P H / x O + m A A A A + Q A A A B I A A A A A A A A A A A A A A A A A A A A A A E N v b m Z p Z y 9 Q Y W N r Y W d l L n h t b F B L A Q I t A B Q A A g A I A K 9 Q r l A P y u m r p A A A A O k A A A A T A A A A A A A A A A A A A A A A A P I A A A B b Q 2 9 u d G V u d F 9 U e X B l c 1 0 u e G 1 s U E s B A i 0 A F A A C A A g A r 1 C u U C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V u T f o U 2 c R p i s r l 6 t 4 U q L A A A A A A I A A A A A A A N m A A D A A A A A E A A A A N Z y i h z C 8 k g i 2 I e 1 G 3 u d f G o A A A A A B I A A A K A A A A A Q A A A A y L u R 4 C B H R i / N g g J a 1 7 1 3 R 1 A A A A A y a 4 Q 8 8 z V O j D Y m f q r s B 6 S E 1 y B A m q W I u V m z 8 w o L C D 2 G w h X 9 Y o r V c G / M A t q 7 h n A j e G z t j a b E u M t R y 3 U e 1 p A B b z U M U G n t r o w t Z j S 7 v d X 9 3 G k a B R Q A A A B 9 S / s 8 c o l A V K R t 8 1 4 2 e i P z s c m J c Q = = < / D a t a M a s h u p > 
</file>

<file path=customXml/itemProps1.xml><?xml version="1.0" encoding="utf-8"?>
<ds:datastoreItem xmlns:ds="http://schemas.openxmlformats.org/officeDocument/2006/customXml" ds:itemID="{A0C9F6FD-7077-43EB-90AD-2594BEAC06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ПЛАН ПК 2026</vt:lpstr>
      <vt:lpstr>ПиПМ_цифры</vt:lpstr>
      <vt:lpstr>ППСиУ_2026</vt:lpstr>
      <vt:lpstr>ПиПМ_2026</vt:lpstr>
      <vt:lpstr>ПиПД_2026</vt:lpstr>
      <vt:lpstr>ПиПД_2026!Область_печати</vt:lpstr>
      <vt:lpstr>ПиПМ_2026!Область_печати</vt:lpstr>
      <vt:lpstr>'ПЛАН ПК 2026'!Область_печати</vt:lpstr>
      <vt:lpstr>ППСиУ_2026!Область_печати</vt:lpstr>
    </vt:vector>
  </TitlesOfParts>
  <Company>Moipk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Юник</dc:creator>
  <cp:lastModifiedBy>Пользователь Windows</cp:lastModifiedBy>
  <cp:lastPrinted>2025-06-11T06:58:00Z</cp:lastPrinted>
  <dcterms:created xsi:type="dcterms:W3CDTF">2002-02-01T16:26:00Z</dcterms:created>
  <dcterms:modified xsi:type="dcterms:W3CDTF">2026-02-11T05:58:37Z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93C7BE02409A4D6CA3FF0F86EB7066B4_12</vt:lpwstr>
  </property>
  <property fmtid="{D5CDD505-2E9C-101B-9397-08002B2CF9AE}" pid="3" name="KSOProductBuildVer">
    <vt:lpwstr>1049-12.2.0.23196</vt:lpwstr>
  </property>
</Properties>
</file>